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3.xml" ContentType="application/vnd.ms-excel.person+xml"/>
  <Override PartName="/xl/persons/person5.xml" ContentType="application/vnd.ms-excel.person+xml"/>
  <Override PartName="/xl/persons/person2.xml" ContentType="application/vnd.ms-excel.person+xml"/>
  <Override PartName="/xl/persons/person0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banpe-my.sharepoint.com/personal/elaban_feban_net/Documents/D/TDR 2023/TDR PISOS MAMACONA/"/>
    </mc:Choice>
  </mc:AlternateContent>
  <xr:revisionPtr revIDLastSave="155" documentId="13_ncr:1_{E846F33F-223E-4381-8241-098E45B7A568}" xr6:coauthVersionLast="47" xr6:coauthVersionMax="47" xr10:uidLastSave="{F24F9B75-F9BD-4332-8F29-20E76EC8B0F3}"/>
  <bookViews>
    <workbookView xWindow="-120" yWindow="-120" windowWidth="24240" windowHeight="13140" tabRatio="500" xr2:uid="{00000000-000D-0000-FFFF-FFFF00000000}"/>
  </bookViews>
  <sheets>
    <sheet name="METRADO" sheetId="5" r:id="rId1"/>
    <sheet name="PRESUPUESTO" sheetId="3" r:id="rId2"/>
  </sheets>
  <definedNames>
    <definedName name="_xlnm._FilterDatabase" localSheetId="0" hidden="1">METRADO!$A$5:$I$69</definedName>
    <definedName name="_xlnm._FilterDatabase" localSheetId="1" hidden="1">PRESUPUESTO!$A$5:$F$5</definedName>
    <definedName name="_xlnm.Print_Area" localSheetId="0">METRADO!$A$1:$I$69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9" i="3" l="1"/>
  <c r="D17" i="3"/>
  <c r="D15" i="3"/>
  <c r="D16" i="3"/>
  <c r="D13" i="3"/>
  <c r="D12" i="3"/>
  <c r="D11" i="3"/>
  <c r="D10" i="3"/>
  <c r="D9" i="3"/>
  <c r="D8" i="3"/>
  <c r="H53" i="5"/>
  <c r="H30" i="5" l="1"/>
  <c r="H21" i="5"/>
  <c r="I21" i="5" s="1"/>
  <c r="H24" i="5"/>
  <c r="F12" i="3"/>
  <c r="F13" i="3"/>
  <c r="H47" i="5"/>
  <c r="I24" i="5"/>
  <c r="H9" i="5"/>
  <c r="H36" i="5"/>
  <c r="F19" i="3"/>
  <c r="F17" i="3"/>
  <c r="I47" i="5" l="1"/>
  <c r="I68" i="5"/>
  <c r="F9" i="3"/>
  <c r="F10" i="3"/>
  <c r="F11" i="3"/>
  <c r="F15" i="3"/>
  <c r="F16" i="3"/>
  <c r="F8" i="3"/>
  <c r="I53" i="5"/>
  <c r="I36" i="5"/>
  <c r="I30" i="5"/>
  <c r="H19" i="5"/>
  <c r="I19" i="5" s="1"/>
  <c r="I9" i="5"/>
  <c r="H8" i="5"/>
  <c r="I8" i="5" s="1"/>
  <c r="F20" i="3" l="1"/>
  <c r="F21" i="3" l="1"/>
  <c r="F22" i="3"/>
  <c r="F23" i="3" l="1"/>
  <c r="F24" i="3" s="1"/>
  <c r="F25" i="3" s="1"/>
</calcChain>
</file>

<file path=xl/sharedStrings.xml><?xml version="1.0" encoding="utf-8"?>
<sst xmlns="http://schemas.openxmlformats.org/spreadsheetml/2006/main" count="139" uniqueCount="73">
  <si>
    <t>PROYECTO:</t>
  </si>
  <si>
    <t>UBICACIÓN:</t>
  </si>
  <si>
    <t>km 27+100 de Autopista a Pucusana-Panamericana Sur.</t>
  </si>
  <si>
    <t>LUGAR:</t>
  </si>
  <si>
    <t>Distrito de Lurin, Lima-Lima.</t>
  </si>
  <si>
    <t>FECHA:</t>
  </si>
  <si>
    <t>Item</t>
  </si>
  <si>
    <t>Descripción</t>
  </si>
  <si>
    <t>Und.</t>
  </si>
  <si>
    <t>Cantidad/Area</t>
  </si>
  <si>
    <t>Largo</t>
  </si>
  <si>
    <t>Ancho</t>
  </si>
  <si>
    <t>Altura</t>
  </si>
  <si>
    <t>Parcial</t>
  </si>
  <si>
    <t>Total</t>
  </si>
  <si>
    <t xml:space="preserve">TRABAJOS PRELIMINARES Y SEGURIDAD </t>
  </si>
  <si>
    <t>OBRAS PROVISIONALES</t>
  </si>
  <si>
    <t>1.1.1</t>
  </si>
  <si>
    <t>MOVILIZACION Y DESMOVILIZACION DE EQUIPOS, HERRAMIENTAS Y MATERIALES</t>
  </si>
  <si>
    <t>glb</t>
  </si>
  <si>
    <t xml:space="preserve">m2 </t>
  </si>
  <si>
    <t>PISOS</t>
  </si>
  <si>
    <t>ml</t>
  </si>
  <si>
    <t>COCINA</t>
  </si>
  <si>
    <t>BUNGALOWS</t>
  </si>
  <si>
    <t>UND</t>
  </si>
  <si>
    <t>BAR MARINO</t>
  </si>
  <si>
    <t>ELIMINACION</t>
  </si>
  <si>
    <t>m3</t>
  </si>
  <si>
    <t>MEJORAS DE PISOS EN AMBIENTES DEL CEREBAN MAMACONA -VERANO 2020</t>
  </si>
  <si>
    <t>COMEDOR PRINCIPAL</t>
  </si>
  <si>
    <t>Demoliciones de pisos</t>
  </si>
  <si>
    <t>Av. Elvira García 565 - Urbanización Felipe Santiago Salaverry en la ciudad de Chiclayo.</t>
  </si>
  <si>
    <t>Distrito de Chiclayo-Chiclayo-Lambayeque.</t>
  </si>
  <si>
    <t>Cantidad</t>
  </si>
  <si>
    <t>P.U</t>
  </si>
  <si>
    <t>COSTO DIRECTO</t>
  </si>
  <si>
    <t>GASTOS GENERALES  (</t>
  </si>
  <si>
    <t>)</t>
  </si>
  <si>
    <t>UTILIDAD  (</t>
  </si>
  <si>
    <t>SUB TOTAL</t>
  </si>
  <si>
    <t>IGV (18%)</t>
  </si>
  <si>
    <t>VALOR REFERENCIAL</t>
  </si>
  <si>
    <t xml:space="preserve">RASQUETEO Y LIMPIEZA DE PISO (RETIRO DE BREA). </t>
  </si>
  <si>
    <t>Habitación 2</t>
  </si>
  <si>
    <t>Habitación 3</t>
  </si>
  <si>
    <t>Habitación 4</t>
  </si>
  <si>
    <t>Habitación 5</t>
  </si>
  <si>
    <t>Habitación 6</t>
  </si>
  <si>
    <t>Habitación 7</t>
  </si>
  <si>
    <t>Habitación 8</t>
  </si>
  <si>
    <t>Habitación 19</t>
  </si>
  <si>
    <t>Comedor</t>
  </si>
  <si>
    <t xml:space="preserve">Bungalows </t>
  </si>
  <si>
    <t>RESANE Y NIVELACIÓN DE PISO</t>
  </si>
  <si>
    <t>Cocina</t>
  </si>
  <si>
    <t>Bar Marino</t>
  </si>
  <si>
    <t xml:space="preserve">Comedor Principal </t>
  </si>
  <si>
    <t>PISO CERAMICO ANTIDESLIZANTE 45x45CM EXTERIOR</t>
  </si>
  <si>
    <t>LIMPIEZA Y ELIMINACION DE MATERIAL EXCEDENTE</t>
  </si>
  <si>
    <t>MEJORAS DE PISOS EN AMBIENTES DEL CEREBAN MAMACONA</t>
  </si>
  <si>
    <t>METRADO PISOS</t>
  </si>
  <si>
    <t>PRESUPUESTO PISOS</t>
  </si>
  <si>
    <t>Habitación 1</t>
  </si>
  <si>
    <t xml:space="preserve">RETIRO Y LIMPIEZA DE VINIL </t>
  </si>
  <si>
    <t>RASQUETEO Y LIMPIEZA DE PISO (RETIRO DE BREA)</t>
  </si>
  <si>
    <t>Habitaciones</t>
  </si>
  <si>
    <t>bungalows</t>
  </si>
  <si>
    <t>PICADO Y CORTE DE PISO EXISTENTE</t>
  </si>
  <si>
    <t>RETIRO DE PISO CERAMICO EXISTENTE</t>
  </si>
  <si>
    <t>AREA DE PISO POR PATERA</t>
  </si>
  <si>
    <t xml:space="preserve">PISO CERAMICO ANTIDESLIZANTE 60x60 cm, INTERIOR </t>
  </si>
  <si>
    <t>CONTRAZOCALO DE CERAMICO 10x60 CM (INC. RODON PLASTICO).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</si>
</sst>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.0"/>
    <numFmt numFmtId="166" formatCode="&quot;S/.&quot;\ #,##0.00"/>
    <numFmt numFmtId="167" formatCode="[$S/-280A]\ #,##0.00"/>
  </numFmts>
  <fonts count="53" x14ac:knownFonts="1">
    <font>
      <sz val="11"/>
      <color rgb="FF000000"/>
      <name val="Calibri"/>
      <family val="2"/>
      <charset val="1"/>
    </font>
    <font>
      <sz val="10"/>
      <name val="Arial"/>
    </font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name val="Arial Narrow"/>
      <family val="2"/>
      <charset val="1"/>
    </font>
    <font>
      <b/>
      <sz val="14"/>
      <name val="Arial Narrow"/>
      <family val="2"/>
      <charset val="1"/>
    </font>
    <font>
      <sz val="10"/>
      <name val="Arial Narrow"/>
      <family val="2"/>
      <charset val="1"/>
    </font>
    <font>
      <sz val="11"/>
      <name val="Arial Narrow"/>
      <family val="2"/>
      <charset val="1"/>
    </font>
    <font>
      <sz val="10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9"/>
      <name val="Arial"/>
      <family val="2"/>
      <charset val="1"/>
    </font>
    <font>
      <b/>
      <sz val="10"/>
      <name val="Arial"/>
      <family val="2"/>
      <charset val="1"/>
    </font>
    <font>
      <b/>
      <sz val="11"/>
      <name val="Arial"/>
      <family val="2"/>
      <charset val="1"/>
    </font>
    <font>
      <b/>
      <sz val="12"/>
      <color rgb="FF0000FF"/>
      <name val="Arial"/>
      <family val="2"/>
      <charset val="1"/>
    </font>
    <font>
      <b/>
      <sz val="10"/>
      <color rgb="FF0000FF"/>
      <name val="Arial"/>
      <family val="2"/>
      <charset val="1"/>
    </font>
    <font>
      <sz val="10"/>
      <color rgb="FF0000FF"/>
      <name val="Arial"/>
      <family val="2"/>
      <charset val="1"/>
    </font>
    <font>
      <sz val="9"/>
      <color rgb="FF0000FF"/>
      <name val="Arial"/>
      <family val="2"/>
      <charset val="1"/>
    </font>
    <font>
      <sz val="11"/>
      <color rgb="FF0000FF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9"/>
      <color rgb="FF000000"/>
      <name val="Arial Narrow"/>
      <family val="2"/>
      <charset val="1"/>
    </font>
    <font>
      <b/>
      <sz val="11"/>
      <color rgb="FF000000"/>
      <name val="Arial Narrow"/>
      <family val="2"/>
      <charset val="1"/>
    </font>
    <font>
      <sz val="9"/>
      <color rgb="FF000000"/>
      <name val="Arial Narrow"/>
      <family val="2"/>
      <charset val="1"/>
    </font>
    <font>
      <sz val="9"/>
      <name val="Arial"/>
      <family val="2"/>
      <charset val="1"/>
    </font>
    <font>
      <sz val="9"/>
      <name val="Arial Narrow"/>
      <family val="2"/>
      <charset val="1"/>
    </font>
    <font>
      <sz val="11"/>
      <color rgb="FF000000"/>
      <name val="Calibri"/>
      <family val="2"/>
      <charset val="1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Calibri"/>
      <family val="2"/>
    </font>
    <font>
      <sz val="10"/>
      <name val="Arial Narrow"/>
      <family val="2"/>
    </font>
    <font>
      <sz val="11"/>
      <name val="Arial Narrow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4"/>
      <color rgb="FF00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rgb="FF000000"/>
      <name val="Calibri"/>
    </font>
    <font>
      <b/>
      <sz val="12"/>
      <color rgb="FF0000FF"/>
      <name val="Arial"/>
      <family val="2"/>
    </font>
    <font>
      <sz val="11"/>
      <color rgb="FF0000FF"/>
      <name val="Arial"/>
      <family val="2"/>
    </font>
    <font>
      <b/>
      <sz val="11"/>
      <color rgb="FF0000FF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4"/>
      <color rgb="FF0000FF"/>
      <name val="ARIAL"/>
      <family val="2"/>
    </font>
    <font>
      <sz val="8"/>
      <name val="Calibri"/>
      <family val="2"/>
      <charset val="1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FF"/>
      <name val="Arial"/>
      <family val="2"/>
    </font>
    <font>
      <sz val="10"/>
      <color theme="1"/>
      <name val="Arial"/>
      <family val="2"/>
    </font>
    <font>
      <sz val="10"/>
      <color rgb="FF000000"/>
      <name val="Arial Narrow"/>
      <family val="2"/>
      <charset val="1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AFAFA"/>
      </patternFill>
    </fill>
    <fill>
      <patternFill patternType="solid">
        <fgColor rgb="FFFFFF0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D8D8D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D8D8D8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9" fontId="1" fillId="0" borderId="0" applyBorder="0" applyAlignment="0" applyProtection="0"/>
    <xf numFmtId="164" fontId="25" fillId="0" borderId="0" applyBorder="0" applyProtection="0"/>
    <xf numFmtId="0" fontId="2" fillId="0" borderId="0"/>
    <xf numFmtId="0" fontId="37" fillId="0" borderId="0"/>
  </cellStyleXfs>
  <cellXfs count="1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6" fillId="5" borderId="2" xfId="0" applyFont="1" applyFill="1" applyBorder="1" applyAlignment="1">
      <alignment horizontal="center" vertical="center"/>
    </xf>
    <xf numFmtId="0" fontId="29" fillId="6" borderId="2" xfId="0" applyFont="1" applyFill="1" applyBorder="1" applyAlignment="1">
      <alignment horizontal="right" vertical="center"/>
    </xf>
    <xf numFmtId="0" fontId="35" fillId="9" borderId="1" xfId="0" applyFont="1" applyFill="1" applyBorder="1" applyAlignment="1">
      <alignment horizontal="center" vertical="center"/>
    </xf>
    <xf numFmtId="0" fontId="36" fillId="9" borderId="1" xfId="0" applyFont="1" applyFill="1" applyBorder="1" applyAlignment="1">
      <alignment horizontal="center" vertical="center"/>
    </xf>
    <xf numFmtId="0" fontId="0" fillId="8" borderId="7" xfId="0" applyFill="1" applyBorder="1"/>
    <xf numFmtId="0" fontId="34" fillId="11" borderId="6" xfId="0" applyFont="1" applyFill="1" applyBorder="1" applyAlignment="1">
      <alignment horizontal="right" vertical="center"/>
    </xf>
    <xf numFmtId="0" fontId="35" fillId="11" borderId="8" xfId="0" applyFont="1" applyFill="1" applyBorder="1" applyAlignment="1">
      <alignment horizontal="center" vertical="center"/>
    </xf>
    <xf numFmtId="166" fontId="34" fillId="11" borderId="7" xfId="0" applyNumberFormat="1" applyFont="1" applyFill="1" applyBorder="1" applyAlignment="1">
      <alignment horizontal="right" vertical="center"/>
    </xf>
    <xf numFmtId="0" fontId="0" fillId="8" borderId="9" xfId="0" applyFill="1" applyBorder="1"/>
    <xf numFmtId="0" fontId="41" fillId="11" borderId="10" xfId="0" applyFont="1" applyFill="1" applyBorder="1" applyAlignment="1">
      <alignment horizontal="right" vertical="center"/>
    </xf>
    <xf numFmtId="9" fontId="32" fillId="11" borderId="0" xfId="1" applyFont="1" applyFill="1" applyBorder="1" applyAlignment="1">
      <alignment horizontal="center" vertical="center"/>
    </xf>
    <xf numFmtId="0" fontId="32" fillId="11" borderId="0" xfId="0" applyFont="1" applyFill="1" applyAlignment="1">
      <alignment horizontal="left" vertical="center"/>
    </xf>
    <xf numFmtId="0" fontId="0" fillId="11" borderId="0" xfId="0" applyFill="1" applyAlignment="1">
      <alignment horizontal="center" vertical="center"/>
    </xf>
    <xf numFmtId="166" fontId="41" fillId="11" borderId="9" xfId="0" applyNumberFormat="1" applyFont="1" applyFill="1" applyBorder="1" applyAlignment="1">
      <alignment horizontal="right" vertical="center"/>
    </xf>
    <xf numFmtId="0" fontId="41" fillId="11" borderId="11" xfId="0" applyFont="1" applyFill="1" applyBorder="1" applyAlignment="1">
      <alignment horizontal="right" vertical="center"/>
    </xf>
    <xf numFmtId="9" fontId="32" fillId="11" borderId="12" xfId="1" applyFont="1" applyFill="1" applyBorder="1" applyAlignment="1">
      <alignment horizontal="center" vertical="center"/>
    </xf>
    <xf numFmtId="0" fontId="32" fillId="11" borderId="12" xfId="0" applyFont="1" applyFill="1" applyBorder="1" applyAlignment="1">
      <alignment horizontal="left" vertical="center"/>
    </xf>
    <xf numFmtId="0" fontId="0" fillId="11" borderId="12" xfId="0" applyFill="1" applyBorder="1" applyAlignment="1">
      <alignment horizontal="center" vertical="center"/>
    </xf>
    <xf numFmtId="166" fontId="41" fillId="11" borderId="13" xfId="0" applyNumberFormat="1" applyFont="1" applyFill="1" applyBorder="1" applyAlignment="1">
      <alignment horizontal="right" vertical="center"/>
    </xf>
    <xf numFmtId="0" fontId="42" fillId="8" borderId="8" xfId="0" applyFont="1" applyFill="1" applyBorder="1" applyAlignment="1">
      <alignment horizontal="right" vertical="center"/>
    </xf>
    <xf numFmtId="0" fontId="43" fillId="8" borderId="8" xfId="0" applyFont="1" applyFill="1" applyBorder="1" applyAlignment="1">
      <alignment horizontal="center" vertical="center"/>
    </xf>
    <xf numFmtId="0" fontId="43" fillId="8" borderId="14" xfId="0" applyFont="1" applyFill="1" applyBorder="1" applyAlignment="1">
      <alignment horizontal="center" vertical="center"/>
    </xf>
    <xf numFmtId="166" fontId="44" fillId="8" borderId="9" xfId="0" applyNumberFormat="1" applyFont="1" applyFill="1" applyBorder="1" applyAlignment="1">
      <alignment horizontal="right" vertical="center"/>
    </xf>
    <xf numFmtId="0" fontId="42" fillId="8" borderId="0" xfId="0" applyFont="1" applyFill="1" applyAlignment="1">
      <alignment horizontal="right" vertical="center"/>
    </xf>
    <xf numFmtId="0" fontId="43" fillId="8" borderId="0" xfId="0" applyFont="1" applyFill="1" applyAlignment="1">
      <alignment horizontal="center" vertical="center"/>
    </xf>
    <xf numFmtId="0" fontId="43" fillId="8" borderId="15" xfId="0" applyFont="1" applyFill="1" applyBorder="1" applyAlignment="1">
      <alignment horizontal="center" vertical="center"/>
    </xf>
    <xf numFmtId="166" fontId="44" fillId="8" borderId="13" xfId="0" applyNumberFormat="1" applyFont="1" applyFill="1" applyBorder="1" applyAlignment="1">
      <alignment horizontal="right" vertical="center"/>
    </xf>
    <xf numFmtId="0" fontId="0" fillId="8" borderId="13" xfId="0" applyFill="1" applyBorder="1"/>
    <xf numFmtId="0" fontId="38" fillId="8" borderId="16" xfId="0" applyFont="1" applyFill="1" applyBorder="1" applyAlignment="1">
      <alignment horizontal="right" vertical="center"/>
    </xf>
    <xf numFmtId="0" fontId="45" fillId="8" borderId="16" xfId="0" applyFont="1" applyFill="1" applyBorder="1" applyAlignment="1">
      <alignment horizontal="center" vertical="center"/>
    </xf>
    <xf numFmtId="166" fontId="38" fillId="8" borderId="17" xfId="0" applyNumberFormat="1" applyFont="1" applyFill="1" applyBorder="1" applyAlignment="1">
      <alignment horizontal="right" vertical="center"/>
    </xf>
    <xf numFmtId="0" fontId="14" fillId="3" borderId="1" xfId="0" applyFont="1" applyFill="1" applyBorder="1" applyAlignment="1" applyProtection="1">
      <alignment horizontal="right" vertical="center" wrapText="1"/>
      <protection locked="0"/>
    </xf>
    <xf numFmtId="0" fontId="14" fillId="3" borderId="1" xfId="0" applyFont="1" applyFill="1" applyBorder="1" applyAlignment="1" applyProtection="1">
      <alignment horizontal="justify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8" fillId="3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right" vertical="center"/>
      <protection locked="0"/>
    </xf>
    <xf numFmtId="0" fontId="13" fillId="0" borderId="1" xfId="0" applyFont="1" applyBorder="1" applyAlignment="1" applyProtection="1">
      <alignment horizontal="justify" vertical="center"/>
      <protection locked="0"/>
    </xf>
    <xf numFmtId="0" fontId="19" fillId="0" borderId="1" xfId="0" applyFont="1" applyBorder="1" applyAlignment="1">
      <alignment horizontal="center" vertical="center"/>
    </xf>
    <xf numFmtId="4" fontId="2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right" vertical="center"/>
      <protection locked="0"/>
    </xf>
    <xf numFmtId="0" fontId="11" fillId="0" borderId="1" xfId="0" applyFont="1" applyBorder="1" applyAlignment="1" applyProtection="1">
      <alignment horizontal="justify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4" fontId="13" fillId="0" borderId="1" xfId="0" applyNumberFormat="1" applyFont="1" applyBorder="1" applyAlignment="1" applyProtection="1">
      <alignment horizontal="center" vertical="center"/>
      <protection locked="0"/>
    </xf>
    <xf numFmtId="0" fontId="29" fillId="6" borderId="19" xfId="0" applyFont="1" applyFill="1" applyBorder="1" applyAlignment="1">
      <alignment horizontal="right" vertical="center"/>
    </xf>
    <xf numFmtId="0" fontId="31" fillId="7" borderId="19" xfId="0" applyFont="1" applyFill="1" applyBorder="1" applyAlignment="1">
      <alignment horizontal="left" vertical="center"/>
    </xf>
    <xf numFmtId="17" fontId="32" fillId="8" borderId="7" xfId="0" applyNumberFormat="1" applyFont="1" applyFill="1" applyBorder="1" applyAlignment="1">
      <alignment horizontal="left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vertical="center"/>
    </xf>
    <xf numFmtId="0" fontId="47" fillId="0" borderId="1" xfId="0" applyFont="1" applyBorder="1" applyAlignment="1">
      <alignment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right" vertical="center"/>
      <protection locked="0"/>
    </xf>
    <xf numFmtId="0" fontId="9" fillId="0" borderId="1" xfId="0" applyFont="1" applyBorder="1" applyAlignment="1">
      <alignment horizontal="center" vertical="center"/>
    </xf>
    <xf numFmtId="17" fontId="9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65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165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 applyProtection="1">
      <alignment horizontal="center" vertical="center" wrapText="1"/>
      <protection locked="0"/>
    </xf>
    <xf numFmtId="165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/>
    </xf>
    <xf numFmtId="2" fontId="23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3" applyFont="1" applyBorder="1" applyAlignment="1">
      <alignment horizontal="right" vertical="center"/>
    </xf>
    <xf numFmtId="165" fontId="24" fillId="0" borderId="1" xfId="0" applyNumberFormat="1" applyFont="1" applyBorder="1" applyAlignment="1">
      <alignment horizontal="center" vertical="center" wrapText="1"/>
    </xf>
    <xf numFmtId="165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0" fontId="12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2" fontId="24" fillId="0" borderId="1" xfId="0" applyNumberFormat="1" applyFont="1" applyBorder="1" applyAlignment="1">
      <alignment horizontal="center" vertical="center"/>
    </xf>
    <xf numFmtId="0" fontId="39" fillId="12" borderId="1" xfId="0" applyFont="1" applyFill="1" applyBorder="1" applyAlignment="1">
      <alignment horizontal="center" vertical="center" wrapText="1"/>
    </xf>
    <xf numFmtId="0" fontId="40" fillId="12" borderId="1" xfId="0" applyFont="1" applyFill="1" applyBorder="1" applyAlignment="1">
      <alignment horizontal="right" vertical="center" wrapText="1"/>
    </xf>
    <xf numFmtId="167" fontId="40" fillId="12" borderId="1" xfId="0" applyNumberFormat="1" applyFont="1" applyFill="1" applyBorder="1" applyAlignment="1">
      <alignment horizontal="right" vertical="center" wrapText="1"/>
    </xf>
    <xf numFmtId="167" fontId="48" fillId="12" borderId="1" xfId="0" applyNumberFormat="1" applyFont="1" applyFill="1" applyBorder="1" applyAlignment="1">
      <alignment horizontal="center" vertical="center" wrapText="1"/>
    </xf>
    <xf numFmtId="167" fontId="48" fillId="12" borderId="22" xfId="0" applyNumberFormat="1" applyFont="1" applyFill="1" applyBorder="1" applyAlignment="1">
      <alignment horizontal="center" vertical="center" wrapText="1"/>
    </xf>
    <xf numFmtId="0" fontId="49" fillId="10" borderId="1" xfId="0" applyFont="1" applyFill="1" applyBorder="1" applyAlignment="1">
      <alignment horizontal="center" vertical="center" wrapText="1"/>
    </xf>
    <xf numFmtId="167" fontId="50" fillId="1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justify" vertical="center"/>
      <protection locked="0"/>
    </xf>
    <xf numFmtId="4" fontId="51" fillId="0" borderId="1" xfId="0" applyNumberFormat="1" applyFont="1" applyBorder="1" applyAlignment="1">
      <alignment horizontal="center" vertical="center"/>
    </xf>
    <xf numFmtId="0" fontId="49" fillId="10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167" fontId="49" fillId="10" borderId="1" xfId="0" applyNumberFormat="1" applyFont="1" applyFill="1" applyBorder="1" applyAlignment="1">
      <alignment horizontal="right" vertical="center" wrapText="1"/>
    </xf>
    <xf numFmtId="0" fontId="52" fillId="0" borderId="1" xfId="0" applyFont="1" applyBorder="1" applyAlignment="1" applyProtection="1">
      <alignment horizontal="right" vertical="center"/>
      <protection locked="0"/>
    </xf>
    <xf numFmtId="0" fontId="31" fillId="0" borderId="1" xfId="0" applyFont="1" applyBorder="1" applyAlignment="1">
      <alignment vertical="center"/>
    </xf>
    <xf numFmtId="0" fontId="52" fillId="0" borderId="1" xfId="0" applyFont="1" applyBorder="1" applyAlignment="1" applyProtection="1">
      <alignment horizontal="center" vertical="center" wrapText="1"/>
      <protection locked="0"/>
    </xf>
    <xf numFmtId="4" fontId="52" fillId="0" borderId="1" xfId="0" applyNumberFormat="1" applyFont="1" applyBorder="1" applyAlignment="1" applyProtection="1">
      <alignment horizontal="center" vertical="center"/>
      <protection locked="0"/>
    </xf>
    <xf numFmtId="0" fontId="31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30" fillId="7" borderId="3" xfId="0" applyFont="1" applyFill="1" applyBorder="1" applyAlignment="1">
      <alignment horizontal="left" vertical="center"/>
    </xf>
    <xf numFmtId="0" fontId="28" fillId="8" borderId="4" xfId="0" applyFont="1" applyFill="1" applyBorder="1"/>
    <xf numFmtId="0" fontId="28" fillId="8" borderId="5" xfId="0" applyFont="1" applyFill="1" applyBorder="1"/>
    <xf numFmtId="0" fontId="30" fillId="7" borderId="18" xfId="0" applyFont="1" applyFill="1" applyBorder="1" applyAlignment="1">
      <alignment horizontal="left" vertical="center"/>
    </xf>
    <xf numFmtId="0" fontId="28" fillId="8" borderId="20" xfId="0" applyFont="1" applyFill="1" applyBorder="1"/>
    <xf numFmtId="0" fontId="28" fillId="8" borderId="21" xfId="0" applyFont="1" applyFill="1" applyBorder="1"/>
    <xf numFmtId="0" fontId="33" fillId="6" borderId="1" xfId="0" applyFont="1" applyFill="1" applyBorder="1" applyAlignment="1">
      <alignment horizontal="center" vertical="center"/>
    </xf>
    <xf numFmtId="0" fontId="28" fillId="0" borderId="1" xfId="0" applyFont="1" applyBorder="1"/>
  </cellXfs>
  <cellStyles count="5">
    <cellStyle name="Millares 2" xfId="2" xr:uid="{00000000-0005-0000-0000-000006000000}"/>
    <cellStyle name="Normal" xfId="0" builtinId="0"/>
    <cellStyle name="Normal 2" xfId="3" xr:uid="{00000000-0005-0000-0000-000007000000}"/>
    <cellStyle name="Normal 3" xfId="4" xr:uid="{F3485D7C-1878-4A09-9EB0-69661CA5708B}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AFAFA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5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12" Type="http://schemas.microsoft.com/office/2017/10/relationships/person" Target="persons/pers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microsoft.com/office/2017/10/relationships/person" Target="persons/person2.xml"/><Relationship Id="rId5" Type="http://schemas.openxmlformats.org/officeDocument/2006/relationships/sharedStrings" Target="sharedStrings.xml"/><Relationship Id="rId10" Type="http://schemas.microsoft.com/office/2017/10/relationships/person" Target="persons/person0.xml"/><Relationship Id="rId4" Type="http://schemas.openxmlformats.org/officeDocument/2006/relationships/styles" Target="styles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979C4-B2AA-49BE-AE8C-3A15ABC29972}">
  <sheetPr>
    <tabColor rgb="FFFF0000"/>
  </sheetPr>
  <dimension ref="A1:ALX69"/>
  <sheetViews>
    <sheetView tabSelected="1" view="pageBreakPreview" topLeftCell="A40" zoomScale="85" zoomScaleNormal="80" zoomScaleSheetLayoutView="85" workbookViewId="0">
      <selection activeCell="D11" sqref="D11"/>
    </sheetView>
  </sheetViews>
  <sheetFormatPr baseColWidth="10" defaultColWidth="11.42578125" defaultRowHeight="15" x14ac:dyDescent="0.25"/>
  <cols>
    <col min="1" max="1" width="12.42578125" style="1" customWidth="1"/>
    <col min="2" max="2" width="55.85546875" style="2" customWidth="1"/>
    <col min="3" max="3" width="6.140625" style="3" customWidth="1"/>
    <col min="4" max="4" width="18.5703125" style="4" bestFit="1" customWidth="1"/>
    <col min="5" max="5" width="10.28515625" style="5" hidden="1" customWidth="1"/>
    <col min="6" max="6" width="10.7109375" style="5" hidden="1" customWidth="1"/>
    <col min="7" max="7" width="10.42578125" style="5" hidden="1" customWidth="1"/>
    <col min="8" max="8" width="11.28515625" style="1" bestFit="1" customWidth="1"/>
    <col min="9" max="9" width="14.42578125" style="1" customWidth="1"/>
    <col min="10" max="10" width="11.5703125" style="1" customWidth="1"/>
    <col min="11" max="1012" width="11.42578125" style="1"/>
  </cols>
  <sheetData>
    <row r="1" spans="1:9" ht="34.5" customHeight="1" x14ac:dyDescent="0.25">
      <c r="A1" s="56" t="s">
        <v>0</v>
      </c>
      <c r="B1" s="99" t="s">
        <v>60</v>
      </c>
      <c r="C1" s="99"/>
      <c r="D1" s="99"/>
      <c r="E1" s="99"/>
      <c r="F1" s="99"/>
      <c r="G1" s="99"/>
      <c r="H1" s="99"/>
      <c r="I1" s="99"/>
    </row>
    <row r="2" spans="1:9" ht="16.5" customHeight="1" x14ac:dyDescent="0.25">
      <c r="A2" s="57" t="s">
        <v>1</v>
      </c>
      <c r="B2" s="100" t="s">
        <v>2</v>
      </c>
      <c r="C2" s="100"/>
      <c r="D2" s="100"/>
      <c r="E2" s="100"/>
      <c r="F2" s="100"/>
      <c r="G2" s="100"/>
      <c r="H2" s="100"/>
      <c r="I2" s="100"/>
    </row>
    <row r="3" spans="1:9" ht="16.5" customHeight="1" x14ac:dyDescent="0.25">
      <c r="A3" s="57" t="s">
        <v>3</v>
      </c>
      <c r="B3" s="101" t="s">
        <v>4</v>
      </c>
      <c r="C3" s="101"/>
      <c r="D3" s="101"/>
      <c r="E3" s="101"/>
      <c r="F3" s="101"/>
      <c r="G3" s="101"/>
      <c r="H3" s="58" t="s">
        <v>5</v>
      </c>
      <c r="I3" s="59">
        <v>45078</v>
      </c>
    </row>
    <row r="4" spans="1:9" ht="16.5" customHeight="1" x14ac:dyDescent="0.25">
      <c r="A4" s="102" t="s">
        <v>61</v>
      </c>
      <c r="B4" s="102"/>
      <c r="C4" s="102"/>
      <c r="D4" s="102"/>
      <c r="E4" s="102"/>
      <c r="F4" s="102"/>
      <c r="G4" s="102"/>
      <c r="H4" s="102"/>
      <c r="I4" s="102"/>
    </row>
    <row r="5" spans="1:9" ht="23.25" customHeight="1" x14ac:dyDescent="0.25">
      <c r="A5" s="60" t="s">
        <v>6</v>
      </c>
      <c r="B5" s="46" t="s">
        <v>7</v>
      </c>
      <c r="C5" s="47" t="s">
        <v>8</v>
      </c>
      <c r="D5" s="61" t="s">
        <v>9</v>
      </c>
      <c r="E5" s="60" t="s">
        <v>10</v>
      </c>
      <c r="F5" s="60" t="s">
        <v>11</v>
      </c>
      <c r="G5" s="60" t="s">
        <v>12</v>
      </c>
      <c r="H5" s="60" t="s">
        <v>13</v>
      </c>
      <c r="I5" s="62" t="s">
        <v>14</v>
      </c>
    </row>
    <row r="6" spans="1:9" ht="16.5" customHeight="1" x14ac:dyDescent="0.25">
      <c r="A6" s="37">
        <v>1</v>
      </c>
      <c r="B6" s="38" t="s">
        <v>15</v>
      </c>
      <c r="C6" s="39"/>
      <c r="D6" s="63"/>
      <c r="E6" s="64"/>
      <c r="F6" s="64"/>
      <c r="G6" s="64"/>
      <c r="H6" s="64"/>
      <c r="I6" s="40"/>
    </row>
    <row r="7" spans="1:9" ht="16.5" customHeight="1" x14ac:dyDescent="0.25">
      <c r="A7" s="41">
        <v>1.1000000000000001</v>
      </c>
      <c r="B7" s="42" t="s">
        <v>16</v>
      </c>
      <c r="C7" s="43"/>
      <c r="D7" s="65"/>
      <c r="E7" s="66"/>
      <c r="F7" s="66"/>
      <c r="G7" s="66"/>
      <c r="H7" s="67"/>
      <c r="I7" s="44"/>
    </row>
    <row r="8" spans="1:9" s="1" customFormat="1" ht="28.5" customHeight="1" x14ac:dyDescent="0.25">
      <c r="A8" s="45" t="s">
        <v>17</v>
      </c>
      <c r="B8" s="46" t="s">
        <v>18</v>
      </c>
      <c r="C8" s="47" t="s">
        <v>19</v>
      </c>
      <c r="D8" s="68">
        <v>1</v>
      </c>
      <c r="E8" s="69"/>
      <c r="F8" s="69"/>
      <c r="G8" s="69"/>
      <c r="H8" s="70">
        <f>+PRODUCT(D8:G8)</f>
        <v>1</v>
      </c>
      <c r="I8" s="48">
        <f>+H8</f>
        <v>1</v>
      </c>
    </row>
    <row r="9" spans="1:9" s="1" customFormat="1" ht="28.5" customHeight="1" x14ac:dyDescent="0.25">
      <c r="A9" s="41">
        <v>1.2</v>
      </c>
      <c r="B9" s="42" t="s">
        <v>65</v>
      </c>
      <c r="C9" s="47" t="s">
        <v>20</v>
      </c>
      <c r="D9" s="68"/>
      <c r="E9" s="69"/>
      <c r="F9" s="69"/>
      <c r="G9" s="69"/>
      <c r="H9" s="70">
        <f>+SUM(D10:D18)</f>
        <v>241.40000000000003</v>
      </c>
      <c r="I9" s="48">
        <f>+H9</f>
        <v>241.40000000000003</v>
      </c>
    </row>
    <row r="10" spans="1:9" s="1" customFormat="1" ht="28.5" customHeight="1" x14ac:dyDescent="0.25">
      <c r="A10" s="41"/>
      <c r="B10" s="71" t="s">
        <v>63</v>
      </c>
      <c r="C10" s="47"/>
      <c r="D10" s="72">
        <v>30.4</v>
      </c>
      <c r="E10" s="69"/>
      <c r="F10" s="69"/>
      <c r="G10" s="69"/>
      <c r="H10" s="70"/>
      <c r="I10" s="48"/>
    </row>
    <row r="11" spans="1:9" s="1" customFormat="1" ht="28.5" customHeight="1" x14ac:dyDescent="0.25">
      <c r="A11" s="41"/>
      <c r="B11" s="71" t="s">
        <v>44</v>
      </c>
      <c r="C11" s="47"/>
      <c r="D11" s="72">
        <v>28.5</v>
      </c>
      <c r="E11" s="69"/>
      <c r="F11" s="69"/>
      <c r="G11" s="69"/>
      <c r="H11" s="70"/>
      <c r="I11" s="48"/>
    </row>
    <row r="12" spans="1:9" s="1" customFormat="1" ht="28.5" customHeight="1" x14ac:dyDescent="0.25">
      <c r="A12" s="41"/>
      <c r="B12" s="71" t="s">
        <v>45</v>
      </c>
      <c r="C12" s="47"/>
      <c r="D12" s="72">
        <v>26.15</v>
      </c>
      <c r="E12" s="69"/>
      <c r="F12" s="69"/>
      <c r="G12" s="69"/>
      <c r="H12" s="70"/>
      <c r="I12" s="48"/>
    </row>
    <row r="13" spans="1:9" s="1" customFormat="1" ht="28.5" customHeight="1" x14ac:dyDescent="0.25">
      <c r="A13" s="41"/>
      <c r="B13" s="71" t="s">
        <v>46</v>
      </c>
      <c r="C13" s="47"/>
      <c r="D13" s="72">
        <v>23.95</v>
      </c>
      <c r="E13" s="69"/>
      <c r="F13" s="69"/>
      <c r="G13" s="69"/>
      <c r="H13" s="70"/>
      <c r="I13" s="48"/>
    </row>
    <row r="14" spans="1:9" s="1" customFormat="1" ht="28.5" customHeight="1" x14ac:dyDescent="0.25">
      <c r="A14" s="45"/>
      <c r="B14" s="71" t="s">
        <v>47</v>
      </c>
      <c r="C14" s="47"/>
      <c r="D14" s="72">
        <v>31.9</v>
      </c>
      <c r="E14" s="69"/>
      <c r="F14" s="69"/>
      <c r="G14" s="69"/>
      <c r="H14" s="70"/>
      <c r="I14" s="48"/>
    </row>
    <row r="15" spans="1:9" s="1" customFormat="1" ht="28.5" customHeight="1" x14ac:dyDescent="0.25">
      <c r="A15" s="41"/>
      <c r="B15" s="71" t="s">
        <v>48</v>
      </c>
      <c r="C15" s="47"/>
      <c r="D15" s="72">
        <v>23.4</v>
      </c>
      <c r="E15" s="69"/>
      <c r="F15" s="69"/>
      <c r="G15" s="69"/>
      <c r="H15" s="70"/>
      <c r="I15" s="48"/>
    </row>
    <row r="16" spans="1:9" s="1" customFormat="1" ht="28.5" customHeight="1" x14ac:dyDescent="0.25">
      <c r="A16" s="45"/>
      <c r="B16" s="71" t="s">
        <v>49</v>
      </c>
      <c r="C16" s="47"/>
      <c r="D16" s="72">
        <v>21.8</v>
      </c>
      <c r="E16" s="69"/>
      <c r="F16" s="69"/>
      <c r="G16" s="69"/>
      <c r="H16" s="70"/>
      <c r="I16" s="48"/>
    </row>
    <row r="17" spans="1:9" s="1" customFormat="1" ht="28.5" customHeight="1" x14ac:dyDescent="0.25">
      <c r="A17" s="41"/>
      <c r="B17" s="71" t="s">
        <v>50</v>
      </c>
      <c r="C17" s="47"/>
      <c r="D17" s="72">
        <v>38.5</v>
      </c>
      <c r="E17" s="69"/>
      <c r="F17" s="69"/>
      <c r="G17" s="69"/>
      <c r="H17" s="70"/>
      <c r="I17" s="48"/>
    </row>
    <row r="18" spans="1:9" s="1" customFormat="1" ht="28.5" customHeight="1" x14ac:dyDescent="0.25">
      <c r="A18" s="41"/>
      <c r="B18" s="71" t="s">
        <v>51</v>
      </c>
      <c r="C18" s="47"/>
      <c r="D18" s="68">
        <v>16.8</v>
      </c>
      <c r="E18" s="69"/>
      <c r="F18" s="69"/>
      <c r="G18" s="69"/>
      <c r="H18" s="70"/>
      <c r="I18" s="48"/>
    </row>
    <row r="19" spans="1:9" s="1" customFormat="1" ht="28.5" customHeight="1" x14ac:dyDescent="0.25">
      <c r="A19" s="41">
        <v>1.3</v>
      </c>
      <c r="B19" s="42" t="s">
        <v>64</v>
      </c>
      <c r="C19" s="47" t="s">
        <v>20</v>
      </c>
      <c r="D19" s="68"/>
      <c r="E19" s="69"/>
      <c r="F19" s="69"/>
      <c r="G19" s="69"/>
      <c r="H19" s="70">
        <f>+D20</f>
        <v>184</v>
      </c>
      <c r="I19" s="48">
        <f>+H19</f>
        <v>184</v>
      </c>
    </row>
    <row r="20" spans="1:9" s="1" customFormat="1" ht="28.5" customHeight="1" x14ac:dyDescent="0.25">
      <c r="A20" s="41"/>
      <c r="B20" s="71" t="s">
        <v>53</v>
      </c>
      <c r="C20" s="47"/>
      <c r="D20" s="72">
        <v>184</v>
      </c>
      <c r="E20" s="69"/>
      <c r="F20" s="69"/>
      <c r="G20" s="69"/>
      <c r="H20" s="70"/>
      <c r="I20" s="48"/>
    </row>
    <row r="21" spans="1:9" s="1" customFormat="1" ht="28.5" customHeight="1" x14ac:dyDescent="0.25">
      <c r="A21" s="41">
        <v>1.4</v>
      </c>
      <c r="B21" s="42" t="s">
        <v>69</v>
      </c>
      <c r="C21" s="47" t="s">
        <v>20</v>
      </c>
      <c r="D21" s="72"/>
      <c r="E21" s="69"/>
      <c r="F21" s="69"/>
      <c r="G21" s="69"/>
      <c r="H21" s="70">
        <f>SUM(D22:D23)</f>
        <v>289</v>
      </c>
      <c r="I21" s="48">
        <f>+H21</f>
        <v>289</v>
      </c>
    </row>
    <row r="22" spans="1:9" s="1" customFormat="1" ht="28.5" customHeight="1" x14ac:dyDescent="0.25">
      <c r="A22" s="41"/>
      <c r="B22" s="71" t="s">
        <v>55</v>
      </c>
      <c r="C22" s="71"/>
      <c r="D22" s="72">
        <v>22</v>
      </c>
      <c r="E22" s="69"/>
      <c r="F22" s="69"/>
      <c r="G22" s="69"/>
      <c r="H22" s="70"/>
      <c r="I22" s="48"/>
    </row>
    <row r="23" spans="1:9" s="1" customFormat="1" ht="28.5" customHeight="1" x14ac:dyDescent="0.25">
      <c r="A23" s="41"/>
      <c r="B23" s="71" t="s">
        <v>70</v>
      </c>
      <c r="C23" s="47"/>
      <c r="D23" s="72">
        <v>267</v>
      </c>
      <c r="E23" s="69"/>
      <c r="F23" s="69"/>
      <c r="G23" s="69"/>
      <c r="H23" s="70"/>
      <c r="I23" s="48"/>
    </row>
    <row r="24" spans="1:9" s="1" customFormat="1" ht="28.5" customHeight="1" x14ac:dyDescent="0.25">
      <c r="A24" s="41">
        <v>1.5</v>
      </c>
      <c r="B24" s="42" t="s">
        <v>68</v>
      </c>
      <c r="C24" s="47" t="s">
        <v>20</v>
      </c>
      <c r="D24" s="72"/>
      <c r="E24" s="69"/>
      <c r="F24" s="69"/>
      <c r="G24" s="69"/>
      <c r="H24" s="70">
        <f>SUM(D25:D29)</f>
        <v>1110.8000000000002</v>
      </c>
      <c r="I24" s="48">
        <f>+H24</f>
        <v>1110.8000000000002</v>
      </c>
    </row>
    <row r="25" spans="1:9" s="1" customFormat="1" ht="28.5" customHeight="1" x14ac:dyDescent="0.25">
      <c r="A25" s="41"/>
      <c r="B25" s="71" t="s">
        <v>55</v>
      </c>
      <c r="C25" s="71"/>
      <c r="D25" s="72">
        <v>22</v>
      </c>
      <c r="E25" s="69"/>
      <c r="F25" s="69"/>
      <c r="G25" s="69"/>
      <c r="H25" s="70"/>
      <c r="I25" s="48"/>
    </row>
    <row r="26" spans="1:9" s="1" customFormat="1" ht="28.5" customHeight="1" x14ac:dyDescent="0.25">
      <c r="A26" s="41"/>
      <c r="B26" s="71" t="s">
        <v>56</v>
      </c>
      <c r="C26" s="71"/>
      <c r="D26" s="72">
        <v>90.5</v>
      </c>
      <c r="E26" s="69"/>
      <c r="F26" s="69"/>
      <c r="G26" s="69"/>
      <c r="H26" s="70"/>
      <c r="I26" s="48"/>
    </row>
    <row r="27" spans="1:9" s="1" customFormat="1" ht="28.5" customHeight="1" x14ac:dyDescent="0.25">
      <c r="A27" s="41"/>
      <c r="B27" s="71" t="s">
        <v>57</v>
      </c>
      <c r="C27" s="71"/>
      <c r="D27" s="72">
        <v>936</v>
      </c>
      <c r="E27" s="69"/>
      <c r="F27" s="69"/>
      <c r="G27" s="69"/>
      <c r="H27" s="70"/>
      <c r="I27" s="48"/>
    </row>
    <row r="28" spans="1:9" s="1" customFormat="1" ht="28.5" customHeight="1" x14ac:dyDescent="0.25">
      <c r="A28" s="41"/>
      <c r="B28" s="71" t="s">
        <v>63</v>
      </c>
      <c r="C28" s="47"/>
      <c r="D28" s="72">
        <v>30.4</v>
      </c>
      <c r="E28" s="69"/>
      <c r="F28" s="69"/>
      <c r="G28" s="69"/>
      <c r="H28" s="70"/>
      <c r="I28" s="48"/>
    </row>
    <row r="29" spans="1:9" s="1" customFormat="1" ht="28.5" customHeight="1" x14ac:dyDescent="0.25">
      <c r="A29" s="41"/>
      <c r="B29" s="71" t="s">
        <v>47</v>
      </c>
      <c r="C29" s="47"/>
      <c r="D29" s="72">
        <v>31.9</v>
      </c>
      <c r="E29" s="69"/>
      <c r="F29" s="69"/>
      <c r="G29" s="69"/>
      <c r="H29" s="70"/>
      <c r="I29" s="48"/>
    </row>
    <row r="30" spans="1:9" s="1" customFormat="1" ht="28.5" customHeight="1" x14ac:dyDescent="0.25">
      <c r="A30" s="41">
        <v>1.6</v>
      </c>
      <c r="B30" s="42" t="s">
        <v>54</v>
      </c>
      <c r="C30" s="47" t="s">
        <v>20</v>
      </c>
      <c r="D30" s="72"/>
      <c r="E30" s="69"/>
      <c r="F30" s="69"/>
      <c r="G30" s="69"/>
      <c r="H30" s="70">
        <f>SUM(D31:D34)</f>
        <v>729.1099999999999</v>
      </c>
      <c r="I30" s="48">
        <f>+H30</f>
        <v>729.1099999999999</v>
      </c>
    </row>
    <row r="31" spans="1:9" s="1" customFormat="1" ht="28.5" customHeight="1" x14ac:dyDescent="0.25">
      <c r="A31" s="41"/>
      <c r="B31" s="71" t="s">
        <v>66</v>
      </c>
      <c r="C31" s="71"/>
      <c r="D31" s="72">
        <v>241.4</v>
      </c>
      <c r="E31" s="69"/>
      <c r="F31" s="69"/>
      <c r="G31" s="69"/>
      <c r="H31" s="70"/>
      <c r="I31" s="48"/>
    </row>
    <row r="32" spans="1:9" s="1" customFormat="1" ht="28.5" customHeight="1" x14ac:dyDescent="0.25">
      <c r="A32" s="41"/>
      <c r="B32" s="71" t="s">
        <v>67</v>
      </c>
      <c r="C32" s="71"/>
      <c r="D32" s="72">
        <v>184</v>
      </c>
      <c r="E32" s="69"/>
      <c r="F32" s="69"/>
      <c r="G32" s="69"/>
      <c r="H32" s="70"/>
      <c r="I32" s="48"/>
    </row>
    <row r="33" spans="1:9" s="1" customFormat="1" ht="28.5" customHeight="1" x14ac:dyDescent="0.25">
      <c r="A33" s="41"/>
      <c r="B33" s="71" t="s">
        <v>52</v>
      </c>
      <c r="C33" s="71"/>
      <c r="D33" s="72">
        <v>36.71</v>
      </c>
      <c r="E33" s="69"/>
      <c r="F33" s="69"/>
      <c r="G33" s="69"/>
      <c r="H33" s="70"/>
      <c r="I33" s="48"/>
    </row>
    <row r="34" spans="1:9" s="1" customFormat="1" ht="28.5" customHeight="1" x14ac:dyDescent="0.25">
      <c r="A34" s="41"/>
      <c r="B34" s="71" t="s">
        <v>70</v>
      </c>
      <c r="C34" s="47"/>
      <c r="D34" s="72">
        <v>267</v>
      </c>
      <c r="E34" s="69"/>
      <c r="F34" s="69"/>
      <c r="G34" s="69"/>
      <c r="H34" s="70"/>
      <c r="I34" s="48"/>
    </row>
    <row r="35" spans="1:9" s="1" customFormat="1" ht="28.5" customHeight="1" x14ac:dyDescent="0.25">
      <c r="A35" s="37">
        <v>2</v>
      </c>
      <c r="B35" s="38" t="s">
        <v>21</v>
      </c>
      <c r="C35" s="39"/>
      <c r="D35" s="73"/>
      <c r="E35" s="64"/>
      <c r="F35" s="64"/>
      <c r="G35" s="64"/>
      <c r="H35" s="64"/>
      <c r="I35" s="40"/>
    </row>
    <row r="36" spans="1:9" s="1" customFormat="1" ht="28.5" customHeight="1" x14ac:dyDescent="0.25">
      <c r="A36" s="41">
        <v>2.1</v>
      </c>
      <c r="B36" s="54" t="s">
        <v>71</v>
      </c>
      <c r="C36" s="47" t="s">
        <v>20</v>
      </c>
      <c r="D36" s="68"/>
      <c r="E36" s="69"/>
      <c r="F36" s="69"/>
      <c r="G36" s="69"/>
      <c r="H36" s="70">
        <f>+SUM(D37:D46)</f>
        <v>441.3</v>
      </c>
      <c r="I36" s="48">
        <f>+H36</f>
        <v>441.3</v>
      </c>
    </row>
    <row r="37" spans="1:9" s="1" customFormat="1" ht="28.5" customHeight="1" x14ac:dyDescent="0.25">
      <c r="A37" s="41"/>
      <c r="B37" s="71" t="s">
        <v>63</v>
      </c>
      <c r="C37" s="47"/>
      <c r="D37" s="72">
        <v>30.4</v>
      </c>
      <c r="E37" s="69"/>
      <c r="F37" s="69"/>
      <c r="G37" s="69"/>
      <c r="H37" s="70"/>
      <c r="I37" s="48"/>
    </row>
    <row r="38" spans="1:9" s="1" customFormat="1" ht="28.5" customHeight="1" x14ac:dyDescent="0.25">
      <c r="A38" s="41"/>
      <c r="B38" s="71" t="s">
        <v>44</v>
      </c>
      <c r="C38" s="47"/>
      <c r="D38" s="72">
        <v>28.5</v>
      </c>
      <c r="E38" s="69"/>
      <c r="F38" s="69"/>
      <c r="G38" s="69"/>
      <c r="H38" s="70"/>
      <c r="I38" s="48"/>
    </row>
    <row r="39" spans="1:9" s="1" customFormat="1" ht="28.5" customHeight="1" x14ac:dyDescent="0.25">
      <c r="A39" s="41"/>
      <c r="B39" s="71" t="s">
        <v>45</v>
      </c>
      <c r="C39" s="47"/>
      <c r="D39" s="72">
        <v>26.15</v>
      </c>
      <c r="E39" s="69"/>
      <c r="F39" s="69"/>
      <c r="G39" s="69"/>
      <c r="H39" s="70"/>
      <c r="I39" s="48"/>
    </row>
    <row r="40" spans="1:9" s="1" customFormat="1" ht="28.5" customHeight="1" x14ac:dyDescent="0.25">
      <c r="A40" s="41"/>
      <c r="B40" s="71" t="s">
        <v>46</v>
      </c>
      <c r="C40" s="47"/>
      <c r="D40" s="72">
        <v>23.95</v>
      </c>
      <c r="E40" s="69"/>
      <c r="F40" s="69"/>
      <c r="G40" s="69"/>
      <c r="H40" s="70"/>
      <c r="I40" s="48"/>
    </row>
    <row r="41" spans="1:9" s="1" customFormat="1" ht="28.5" customHeight="1" x14ac:dyDescent="0.25">
      <c r="A41" s="45"/>
      <c r="B41" s="71" t="s">
        <v>47</v>
      </c>
      <c r="C41" s="47"/>
      <c r="D41" s="72">
        <v>31.9</v>
      </c>
      <c r="E41" s="69"/>
      <c r="F41" s="69"/>
      <c r="G41" s="69"/>
      <c r="H41" s="70"/>
      <c r="I41" s="48"/>
    </row>
    <row r="42" spans="1:9" s="1" customFormat="1" ht="28.5" customHeight="1" x14ac:dyDescent="0.25">
      <c r="A42" s="41"/>
      <c r="B42" s="71" t="s">
        <v>48</v>
      </c>
      <c r="C42" s="47"/>
      <c r="D42" s="72">
        <v>23.4</v>
      </c>
      <c r="E42" s="69"/>
      <c r="F42" s="69"/>
      <c r="G42" s="69"/>
      <c r="H42" s="70"/>
      <c r="I42" s="48"/>
    </row>
    <row r="43" spans="1:9" s="1" customFormat="1" ht="28.5" customHeight="1" x14ac:dyDescent="0.25">
      <c r="A43" s="45"/>
      <c r="B43" s="71" t="s">
        <v>49</v>
      </c>
      <c r="C43" s="47"/>
      <c r="D43" s="72">
        <v>21.8</v>
      </c>
      <c r="E43" s="69"/>
      <c r="F43" s="69"/>
      <c r="G43" s="69"/>
      <c r="H43" s="70"/>
      <c r="I43" s="48"/>
    </row>
    <row r="44" spans="1:9" s="1" customFormat="1" ht="28.5" customHeight="1" x14ac:dyDescent="0.25">
      <c r="A44" s="41"/>
      <c r="B44" s="71" t="s">
        <v>50</v>
      </c>
      <c r="C44" s="47"/>
      <c r="D44" s="72">
        <v>38.5</v>
      </c>
      <c r="E44" s="69"/>
      <c r="F44" s="69"/>
      <c r="G44" s="69"/>
      <c r="H44" s="70"/>
      <c r="I44" s="48"/>
    </row>
    <row r="45" spans="1:9" s="1" customFormat="1" ht="28.5" customHeight="1" x14ac:dyDescent="0.25">
      <c r="A45" s="41"/>
      <c r="B45" s="71" t="s">
        <v>51</v>
      </c>
      <c r="C45" s="47"/>
      <c r="D45" s="68">
        <v>32.700000000000003</v>
      </c>
      <c r="E45" s="69"/>
      <c r="F45" s="69"/>
      <c r="G45" s="69"/>
      <c r="H45" s="70"/>
      <c r="I45" s="48"/>
    </row>
    <row r="46" spans="1:9" s="1" customFormat="1" ht="28.5" customHeight="1" x14ac:dyDescent="0.25">
      <c r="A46" s="41"/>
      <c r="B46" s="71" t="s">
        <v>24</v>
      </c>
      <c r="C46" s="47"/>
      <c r="D46" s="72">
        <v>184</v>
      </c>
      <c r="E46" s="69"/>
      <c r="F46" s="69"/>
      <c r="G46" s="69"/>
      <c r="H46" s="70"/>
      <c r="I46" s="48"/>
    </row>
    <row r="47" spans="1:9" s="1" customFormat="1" ht="28.5" customHeight="1" x14ac:dyDescent="0.25">
      <c r="A47" s="41">
        <v>2.2000000000000002</v>
      </c>
      <c r="B47" s="54" t="s">
        <v>58</v>
      </c>
      <c r="C47" s="47" t="s">
        <v>20</v>
      </c>
      <c r="D47" s="68"/>
      <c r="E47" s="69"/>
      <c r="F47" s="69"/>
      <c r="G47" s="69"/>
      <c r="H47" s="70">
        <f>SUM(D48:G52)</f>
        <v>1352.21</v>
      </c>
      <c r="I47" s="48">
        <f>+H47</f>
        <v>1352.21</v>
      </c>
    </row>
    <row r="48" spans="1:9" s="1" customFormat="1" ht="28.5" customHeight="1" x14ac:dyDescent="0.25">
      <c r="A48" s="41"/>
      <c r="B48" s="71" t="s">
        <v>52</v>
      </c>
      <c r="C48" s="47"/>
      <c r="D48" s="72">
        <v>36.71</v>
      </c>
      <c r="E48" s="69"/>
      <c r="F48" s="69"/>
      <c r="G48" s="69"/>
      <c r="H48" s="70"/>
      <c r="I48" s="48"/>
    </row>
    <row r="49" spans="1:9" s="1" customFormat="1" ht="28.5" customHeight="1" x14ac:dyDescent="0.25">
      <c r="A49" s="41"/>
      <c r="B49" s="71" t="s">
        <v>23</v>
      </c>
      <c r="C49" s="47"/>
      <c r="D49" s="72">
        <v>22</v>
      </c>
      <c r="E49" s="69"/>
      <c r="F49" s="69"/>
      <c r="G49" s="69"/>
      <c r="H49" s="70"/>
      <c r="I49" s="48"/>
    </row>
    <row r="50" spans="1:9" s="1" customFormat="1" ht="28.5" customHeight="1" x14ac:dyDescent="0.25">
      <c r="A50" s="41"/>
      <c r="B50" s="71" t="s">
        <v>30</v>
      </c>
      <c r="C50" s="47"/>
      <c r="D50" s="72">
        <v>936</v>
      </c>
      <c r="E50" s="69"/>
      <c r="F50" s="69"/>
      <c r="G50" s="69"/>
      <c r="H50" s="70"/>
      <c r="I50" s="48"/>
    </row>
    <row r="51" spans="1:9" s="1" customFormat="1" ht="28.5" customHeight="1" x14ac:dyDescent="0.25">
      <c r="A51" s="41"/>
      <c r="B51" s="71" t="s">
        <v>26</v>
      </c>
      <c r="C51" s="47"/>
      <c r="D51" s="72">
        <v>90.5</v>
      </c>
      <c r="E51" s="69"/>
      <c r="F51" s="69"/>
      <c r="G51" s="69"/>
      <c r="H51" s="70"/>
      <c r="I51" s="48"/>
    </row>
    <row r="52" spans="1:9" s="1" customFormat="1" ht="28.5" customHeight="1" x14ac:dyDescent="0.25">
      <c r="A52" s="41"/>
      <c r="B52" s="71" t="s">
        <v>70</v>
      </c>
      <c r="C52" s="47"/>
      <c r="D52" s="72">
        <v>267</v>
      </c>
      <c r="E52" s="69"/>
      <c r="F52" s="69"/>
      <c r="G52" s="69"/>
      <c r="H52" s="70"/>
      <c r="I52" s="48"/>
    </row>
    <row r="53" spans="1:9" s="1" customFormat="1" ht="28.5" customHeight="1" x14ac:dyDescent="0.25">
      <c r="A53" s="41">
        <v>2.2999999999999998</v>
      </c>
      <c r="B53" s="55" t="s">
        <v>72</v>
      </c>
      <c r="C53" s="47" t="s">
        <v>22</v>
      </c>
      <c r="D53" s="68"/>
      <c r="E53" s="69"/>
      <c r="F53" s="69"/>
      <c r="G53" s="69"/>
      <c r="H53" s="70">
        <f>+SUM(D54:D66)</f>
        <v>476.1</v>
      </c>
      <c r="I53" s="48">
        <f>+H53</f>
        <v>476.1</v>
      </c>
    </row>
    <row r="54" spans="1:9" s="1" customFormat="1" ht="28.5" customHeight="1" x14ac:dyDescent="0.25">
      <c r="A54" s="41"/>
      <c r="B54" s="71" t="s">
        <v>63</v>
      </c>
      <c r="C54" s="47"/>
      <c r="D54" s="72">
        <v>28</v>
      </c>
      <c r="E54" s="69"/>
      <c r="F54" s="69"/>
      <c r="G54" s="69"/>
      <c r="H54" s="70"/>
      <c r="I54" s="48"/>
    </row>
    <row r="55" spans="1:9" s="1" customFormat="1" ht="28.5" customHeight="1" x14ac:dyDescent="0.25">
      <c r="A55" s="41"/>
      <c r="B55" s="71" t="s">
        <v>44</v>
      </c>
      <c r="C55" s="47"/>
      <c r="D55" s="72">
        <v>26.5</v>
      </c>
      <c r="E55" s="69"/>
      <c r="F55" s="69"/>
      <c r="G55" s="69"/>
      <c r="H55" s="70"/>
      <c r="I55" s="48"/>
    </row>
    <row r="56" spans="1:9" s="1" customFormat="1" ht="28.5" customHeight="1" x14ac:dyDescent="0.25">
      <c r="A56" s="41"/>
      <c r="B56" s="71" t="s">
        <v>45</v>
      </c>
      <c r="C56" s="47"/>
      <c r="D56" s="72">
        <v>16.8</v>
      </c>
      <c r="E56" s="69"/>
      <c r="F56" s="69"/>
      <c r="G56" s="69"/>
      <c r="H56" s="70"/>
      <c r="I56" s="48"/>
    </row>
    <row r="57" spans="1:9" s="1" customFormat="1" ht="28.5" customHeight="1" x14ac:dyDescent="0.25">
      <c r="A57" s="41"/>
      <c r="B57" s="71" t="s">
        <v>46</v>
      </c>
      <c r="C57" s="47"/>
      <c r="D57" s="72">
        <v>22.2</v>
      </c>
      <c r="E57" s="69"/>
      <c r="F57" s="69"/>
      <c r="G57" s="69"/>
      <c r="H57" s="70"/>
      <c r="I57" s="48"/>
    </row>
    <row r="58" spans="1:9" s="1" customFormat="1" ht="28.5" customHeight="1" x14ac:dyDescent="0.25">
      <c r="A58" s="45"/>
      <c r="B58" s="71" t="s">
        <v>47</v>
      </c>
      <c r="C58" s="47"/>
      <c r="D58" s="72">
        <v>29.8</v>
      </c>
      <c r="E58" s="69"/>
      <c r="F58" s="69"/>
      <c r="G58" s="69"/>
      <c r="H58" s="70"/>
      <c r="I58" s="48"/>
    </row>
    <row r="59" spans="1:9" s="1" customFormat="1" ht="28.5" customHeight="1" x14ac:dyDescent="0.25">
      <c r="A59" s="41"/>
      <c r="B59" s="71" t="s">
        <v>48</v>
      </c>
      <c r="C59" s="47"/>
      <c r="D59" s="72">
        <v>20</v>
      </c>
      <c r="E59" s="69"/>
      <c r="F59" s="69"/>
      <c r="G59" s="69"/>
      <c r="H59" s="70"/>
      <c r="I59" s="48"/>
    </row>
    <row r="60" spans="1:9" s="1" customFormat="1" ht="28.5" customHeight="1" x14ac:dyDescent="0.25">
      <c r="A60" s="45"/>
      <c r="B60" s="71" t="s">
        <v>49</v>
      </c>
      <c r="C60" s="47"/>
      <c r="D60" s="72">
        <v>18.399999999999999</v>
      </c>
      <c r="E60" s="69"/>
      <c r="F60" s="69"/>
      <c r="G60" s="69"/>
      <c r="H60" s="70"/>
      <c r="I60" s="48"/>
    </row>
    <row r="61" spans="1:9" s="1" customFormat="1" ht="28.5" customHeight="1" x14ac:dyDescent="0.25">
      <c r="A61" s="41"/>
      <c r="B61" s="71" t="s">
        <v>50</v>
      </c>
      <c r="C61" s="47"/>
      <c r="D61" s="72">
        <v>33.6</v>
      </c>
      <c r="E61" s="69"/>
      <c r="F61" s="69"/>
      <c r="G61" s="69"/>
      <c r="H61" s="70"/>
      <c r="I61" s="48"/>
    </row>
    <row r="62" spans="1:9" s="1" customFormat="1" ht="28.5" customHeight="1" x14ac:dyDescent="0.25">
      <c r="A62" s="41"/>
      <c r="B62" s="71" t="s">
        <v>51</v>
      </c>
      <c r="C62" s="47"/>
      <c r="D62" s="72">
        <v>14.5</v>
      </c>
      <c r="E62" s="69"/>
      <c r="F62" s="69"/>
      <c r="G62" s="69"/>
      <c r="H62" s="70"/>
      <c r="I62" s="48"/>
    </row>
    <row r="63" spans="1:9" s="1" customFormat="1" ht="28.5" customHeight="1" x14ac:dyDescent="0.25">
      <c r="A63" s="41"/>
      <c r="B63" s="71" t="s">
        <v>52</v>
      </c>
      <c r="C63" s="47"/>
      <c r="D63" s="72">
        <v>24.7</v>
      </c>
      <c r="E63" s="69"/>
      <c r="F63" s="69"/>
      <c r="G63" s="69"/>
      <c r="H63" s="70"/>
      <c r="I63" s="48"/>
    </row>
    <row r="64" spans="1:9" s="1" customFormat="1" ht="28.5" customHeight="1" x14ac:dyDescent="0.25">
      <c r="A64" s="41"/>
      <c r="B64" s="71" t="s">
        <v>23</v>
      </c>
      <c r="C64" s="47"/>
      <c r="D64" s="72">
        <v>20</v>
      </c>
      <c r="E64" s="69"/>
      <c r="F64" s="69"/>
      <c r="G64" s="69"/>
      <c r="H64" s="70"/>
      <c r="I64" s="48"/>
    </row>
    <row r="65" spans="1:9" s="1" customFormat="1" ht="28.5" customHeight="1" x14ac:dyDescent="0.25">
      <c r="A65" s="45"/>
      <c r="B65" s="71" t="s">
        <v>26</v>
      </c>
      <c r="C65" s="47"/>
      <c r="D65" s="72">
        <v>41.6</v>
      </c>
      <c r="E65" s="69"/>
      <c r="F65" s="69"/>
      <c r="G65" s="69"/>
      <c r="H65" s="70"/>
      <c r="I65" s="48"/>
    </row>
    <row r="66" spans="1:9" s="1" customFormat="1" ht="28.5" customHeight="1" x14ac:dyDescent="0.25">
      <c r="A66" s="41"/>
      <c r="B66" s="71" t="s">
        <v>24</v>
      </c>
      <c r="C66" s="47"/>
      <c r="D66" s="72">
        <v>180</v>
      </c>
      <c r="E66" s="69"/>
      <c r="F66" s="69"/>
      <c r="G66" s="69"/>
      <c r="H66" s="70"/>
      <c r="I66" s="48"/>
    </row>
    <row r="67" spans="1:9" s="1" customFormat="1" ht="16.5" customHeight="1" x14ac:dyDescent="0.25">
      <c r="A67" s="37">
        <v>3</v>
      </c>
      <c r="B67" s="38" t="s">
        <v>27</v>
      </c>
      <c r="C67" s="39"/>
      <c r="D67" s="73"/>
      <c r="E67" s="64"/>
      <c r="F67" s="64"/>
      <c r="G67" s="64"/>
      <c r="H67" s="64"/>
      <c r="I67" s="40"/>
    </row>
    <row r="68" spans="1:9" s="1" customFormat="1" ht="16.5" customHeight="1" x14ac:dyDescent="0.25">
      <c r="A68" s="41">
        <v>3.1</v>
      </c>
      <c r="B68" s="54" t="s">
        <v>59</v>
      </c>
      <c r="C68" s="43" t="s">
        <v>28</v>
      </c>
      <c r="D68" s="65"/>
      <c r="E68" s="66"/>
      <c r="F68" s="66"/>
      <c r="G68" s="66"/>
      <c r="H68" s="70"/>
      <c r="I68" s="48">
        <f>SUM(H69:H69)</f>
        <v>47.347812500000003</v>
      </c>
    </row>
    <row r="69" spans="1:9" s="1" customFormat="1" ht="16.5" customHeight="1" x14ac:dyDescent="0.25">
      <c r="A69" s="74"/>
      <c r="B69" s="71" t="s">
        <v>31</v>
      </c>
      <c r="C69" s="75"/>
      <c r="D69" s="72">
        <v>1515.13</v>
      </c>
      <c r="E69" s="76">
        <v>1.25</v>
      </c>
      <c r="F69" s="76"/>
      <c r="G69" s="77">
        <v>2.5000000000000001E-2</v>
      </c>
      <c r="H69" s="78">
        <v>47.347812500000003</v>
      </c>
      <c r="I69" s="48"/>
    </row>
  </sheetData>
  <mergeCells count="4">
    <mergeCell ref="B1:I1"/>
    <mergeCell ref="B2:I2"/>
    <mergeCell ref="B3:G3"/>
    <mergeCell ref="A4:I4"/>
  </mergeCells>
  <phoneticPr fontId="46" type="noConversion"/>
  <pageMargins left="0.7" right="0.7" top="0.75" bottom="0.75" header="0.511811023622047" footer="0.511811023622047"/>
  <pageSetup paperSize="9" scale="6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34B8A-EBE6-4A99-A022-797D72C01F34}">
  <dimension ref="A1:F27"/>
  <sheetViews>
    <sheetView view="pageBreakPreview" topLeftCell="A2" zoomScaleNormal="115" zoomScaleSheetLayoutView="100" workbookViewId="0">
      <selection activeCell="B12" sqref="B12"/>
    </sheetView>
  </sheetViews>
  <sheetFormatPr baseColWidth="10" defaultColWidth="14.42578125" defaultRowHeight="15" x14ac:dyDescent="0.25"/>
  <cols>
    <col min="1" max="1" width="10" customWidth="1"/>
    <col min="2" max="2" width="57.140625" customWidth="1"/>
    <col min="3" max="3" width="5.7109375" customWidth="1"/>
    <col min="4" max="5" width="10.7109375" customWidth="1"/>
    <col min="6" max="7" width="16.7109375" customWidth="1"/>
  </cols>
  <sheetData>
    <row r="1" spans="1:6" ht="36.75" customHeight="1" x14ac:dyDescent="0.25">
      <c r="A1" s="6" t="s">
        <v>0</v>
      </c>
      <c r="B1" s="103" t="s">
        <v>29</v>
      </c>
      <c r="C1" s="104"/>
      <c r="D1" s="104"/>
      <c r="E1" s="104"/>
      <c r="F1" s="105"/>
    </row>
    <row r="2" spans="1:6" ht="16.5" x14ac:dyDescent="0.25">
      <c r="A2" s="7" t="s">
        <v>1</v>
      </c>
      <c r="B2" s="106" t="s">
        <v>32</v>
      </c>
      <c r="C2" s="107"/>
      <c r="D2" s="107"/>
      <c r="E2" s="107"/>
      <c r="F2" s="108"/>
    </row>
    <row r="3" spans="1:6" ht="16.5" x14ac:dyDescent="0.25">
      <c r="A3" s="49" t="s">
        <v>3</v>
      </c>
      <c r="B3" s="109" t="s">
        <v>33</v>
      </c>
      <c r="C3" s="110"/>
      <c r="D3" s="111"/>
      <c r="E3" s="50" t="s">
        <v>5</v>
      </c>
      <c r="F3" s="51">
        <v>45119</v>
      </c>
    </row>
    <row r="4" spans="1:6" ht="18" x14ac:dyDescent="0.25">
      <c r="A4" s="112" t="s">
        <v>62</v>
      </c>
      <c r="B4" s="113"/>
      <c r="C4" s="113"/>
      <c r="D4" s="113"/>
      <c r="E4" s="113"/>
      <c r="F4" s="113"/>
    </row>
    <row r="5" spans="1:6" x14ac:dyDescent="0.25">
      <c r="A5" s="52" t="s">
        <v>6</v>
      </c>
      <c r="B5" s="53" t="s">
        <v>7</v>
      </c>
      <c r="C5" s="8" t="s">
        <v>25</v>
      </c>
      <c r="D5" s="8" t="s">
        <v>34</v>
      </c>
      <c r="E5" s="8" t="s">
        <v>35</v>
      </c>
      <c r="F5" s="9" t="s">
        <v>13</v>
      </c>
    </row>
    <row r="6" spans="1:6" ht="15.75" x14ac:dyDescent="0.25">
      <c r="A6" s="37">
        <v>1</v>
      </c>
      <c r="B6" s="38" t="s">
        <v>15</v>
      </c>
      <c r="C6" s="39"/>
      <c r="D6" s="40"/>
      <c r="E6" s="79"/>
      <c r="F6" s="80"/>
    </row>
    <row r="7" spans="1:6" x14ac:dyDescent="0.25">
      <c r="A7" s="74">
        <v>1.1000000000000001</v>
      </c>
      <c r="B7" s="86" t="s">
        <v>16</v>
      </c>
      <c r="C7" s="58"/>
      <c r="D7" s="87"/>
      <c r="E7" s="84"/>
      <c r="F7" s="88"/>
    </row>
    <row r="8" spans="1:6" ht="25.5" x14ac:dyDescent="0.25">
      <c r="A8" s="74" t="s">
        <v>17</v>
      </c>
      <c r="B8" s="89" t="s">
        <v>18</v>
      </c>
      <c r="C8" s="90" t="s">
        <v>19</v>
      </c>
      <c r="D8" s="91">
        <f>+METRADO!I8</f>
        <v>1</v>
      </c>
      <c r="E8" s="85"/>
      <c r="F8" s="92">
        <f>+D8*E8</f>
        <v>0</v>
      </c>
    </row>
    <row r="9" spans="1:6" x14ac:dyDescent="0.25">
      <c r="A9" s="74">
        <v>1.2</v>
      </c>
      <c r="B9" s="86" t="s">
        <v>43</v>
      </c>
      <c r="C9" s="90" t="s">
        <v>20</v>
      </c>
      <c r="D9" s="91">
        <f>+METRADO!I9</f>
        <v>241.40000000000003</v>
      </c>
      <c r="E9" s="85"/>
      <c r="F9" s="92">
        <f t="shared" ref="F9:F19" si="0">+D9*E9</f>
        <v>0</v>
      </c>
    </row>
    <row r="10" spans="1:6" x14ac:dyDescent="0.25">
      <c r="A10" s="74">
        <v>1.3</v>
      </c>
      <c r="B10" s="86" t="s">
        <v>64</v>
      </c>
      <c r="C10" s="90" t="s">
        <v>20</v>
      </c>
      <c r="D10" s="91">
        <f>+METRADO!I19</f>
        <v>184</v>
      </c>
      <c r="E10" s="85"/>
      <c r="F10" s="92">
        <f t="shared" si="0"/>
        <v>0</v>
      </c>
    </row>
    <row r="11" spans="1:6" x14ac:dyDescent="0.25">
      <c r="A11" s="74">
        <v>1.4</v>
      </c>
      <c r="B11" s="86" t="s">
        <v>69</v>
      </c>
      <c r="C11" s="90" t="s">
        <v>20</v>
      </c>
      <c r="D11" s="91">
        <f>+METRADO!H21</f>
        <v>289</v>
      </c>
      <c r="E11" s="85"/>
      <c r="F11" s="92">
        <f t="shared" si="0"/>
        <v>0</v>
      </c>
    </row>
    <row r="12" spans="1:6" x14ac:dyDescent="0.25">
      <c r="A12" s="74">
        <v>1.5</v>
      </c>
      <c r="B12" s="86" t="s">
        <v>68</v>
      </c>
      <c r="C12" s="90" t="s">
        <v>20</v>
      </c>
      <c r="D12" s="91">
        <f>+METRADO!I24</f>
        <v>1110.8000000000002</v>
      </c>
      <c r="E12" s="85"/>
      <c r="F12" s="92">
        <f t="shared" si="0"/>
        <v>0</v>
      </c>
    </row>
    <row r="13" spans="1:6" x14ac:dyDescent="0.25">
      <c r="A13" s="74">
        <v>1.6</v>
      </c>
      <c r="B13" s="86" t="s">
        <v>54</v>
      </c>
      <c r="C13" s="90" t="s">
        <v>20</v>
      </c>
      <c r="D13" s="91">
        <f>+METRADO!I30</f>
        <v>729.1099999999999</v>
      </c>
      <c r="E13" s="85"/>
      <c r="F13" s="92">
        <f t="shared" si="0"/>
        <v>0</v>
      </c>
    </row>
    <row r="14" spans="1:6" ht="15.75" x14ac:dyDescent="0.25">
      <c r="A14" s="37">
        <v>2</v>
      </c>
      <c r="B14" s="38" t="s">
        <v>21</v>
      </c>
      <c r="C14" s="39"/>
      <c r="D14" s="40"/>
      <c r="E14" s="82"/>
      <c r="F14" s="81"/>
    </row>
    <row r="15" spans="1:6" x14ac:dyDescent="0.25">
      <c r="A15" s="93">
        <v>2.1</v>
      </c>
      <c r="B15" s="94" t="s">
        <v>71</v>
      </c>
      <c r="C15" s="95" t="s">
        <v>20</v>
      </c>
      <c r="D15" s="96">
        <f>+METRADO!I36</f>
        <v>441.3</v>
      </c>
      <c r="E15" s="85"/>
      <c r="F15" s="92">
        <f t="shared" si="0"/>
        <v>0</v>
      </c>
    </row>
    <row r="16" spans="1:6" x14ac:dyDescent="0.25">
      <c r="A16" s="93">
        <v>2.2000000000000002</v>
      </c>
      <c r="B16" s="94" t="s">
        <v>58</v>
      </c>
      <c r="C16" s="95" t="s">
        <v>20</v>
      </c>
      <c r="D16" s="96">
        <f>+METRADO!I47</f>
        <v>1352.21</v>
      </c>
      <c r="E16" s="85"/>
      <c r="F16" s="92">
        <f t="shared" si="0"/>
        <v>0</v>
      </c>
    </row>
    <row r="17" spans="1:6" ht="25.5" x14ac:dyDescent="0.25">
      <c r="A17" s="93">
        <v>2.2999999999999998</v>
      </c>
      <c r="B17" s="97" t="s">
        <v>72</v>
      </c>
      <c r="C17" s="95" t="s">
        <v>22</v>
      </c>
      <c r="D17" s="96">
        <f>+METRADO!I53</f>
        <v>476.1</v>
      </c>
      <c r="E17" s="85"/>
      <c r="F17" s="92">
        <f t="shared" si="0"/>
        <v>0</v>
      </c>
    </row>
    <row r="18" spans="1:6" ht="15.75" x14ac:dyDescent="0.25">
      <c r="A18" s="37">
        <v>3</v>
      </c>
      <c r="B18" s="38" t="s">
        <v>27</v>
      </c>
      <c r="C18" s="39"/>
      <c r="D18" s="40"/>
      <c r="E18" s="83"/>
      <c r="F18" s="81"/>
    </row>
    <row r="19" spans="1:6" x14ac:dyDescent="0.25">
      <c r="A19" s="93">
        <v>3.1</v>
      </c>
      <c r="B19" s="94" t="s">
        <v>59</v>
      </c>
      <c r="C19" s="98" t="s">
        <v>28</v>
      </c>
      <c r="D19" s="96">
        <f>+METRADO!I68</f>
        <v>47.347812500000003</v>
      </c>
      <c r="E19" s="85"/>
      <c r="F19" s="92">
        <f t="shared" si="0"/>
        <v>0</v>
      </c>
    </row>
    <row r="20" spans="1:6" x14ac:dyDescent="0.25">
      <c r="A20" s="10"/>
      <c r="B20" s="11" t="s">
        <v>36</v>
      </c>
      <c r="C20" s="12"/>
      <c r="D20" s="12"/>
      <c r="E20" s="12"/>
      <c r="F20" s="13">
        <f>SUM(F6:F19)</f>
        <v>0</v>
      </c>
    </row>
    <row r="21" spans="1:6" x14ac:dyDescent="0.25">
      <c r="A21" s="14"/>
      <c r="B21" s="15" t="s">
        <v>37</v>
      </c>
      <c r="C21" s="16">
        <v>0.08</v>
      </c>
      <c r="D21" s="17" t="s">
        <v>38</v>
      </c>
      <c r="E21" s="18"/>
      <c r="F21" s="19">
        <f>+F20*C21</f>
        <v>0</v>
      </c>
    </row>
    <row r="22" spans="1:6" x14ac:dyDescent="0.25">
      <c r="A22" s="14"/>
      <c r="B22" s="20" t="s">
        <v>39</v>
      </c>
      <c r="C22" s="21">
        <v>0.08</v>
      </c>
      <c r="D22" s="22" t="s">
        <v>38</v>
      </c>
      <c r="E22" s="23"/>
      <c r="F22" s="24">
        <f>+F20*C22</f>
        <v>0</v>
      </c>
    </row>
    <row r="23" spans="1:6" x14ac:dyDescent="0.25">
      <c r="A23" s="14"/>
      <c r="B23" s="25" t="s">
        <v>40</v>
      </c>
      <c r="C23" s="26"/>
      <c r="D23" s="26"/>
      <c r="E23" s="27"/>
      <c r="F23" s="28">
        <f>SUM(F20:F22)</f>
        <v>0</v>
      </c>
    </row>
    <row r="24" spans="1:6" x14ac:dyDescent="0.25">
      <c r="A24" s="14"/>
      <c r="B24" s="29" t="s">
        <v>41</v>
      </c>
      <c r="C24" s="30"/>
      <c r="D24" s="30"/>
      <c r="E24" s="31"/>
      <c r="F24" s="32">
        <f>+F23*0.18</f>
        <v>0</v>
      </c>
    </row>
    <row r="25" spans="1:6" ht="18" x14ac:dyDescent="0.25">
      <c r="A25" s="33"/>
      <c r="B25" s="34" t="s">
        <v>42</v>
      </c>
      <c r="C25" s="35"/>
      <c r="D25" s="35"/>
      <c r="E25" s="35"/>
      <c r="F25" s="36">
        <f>+F24+F23</f>
        <v>0</v>
      </c>
    </row>
    <row r="27" spans="1:6" ht="15" customHeight="1" x14ac:dyDescent="0.25"/>
  </sheetData>
  <autoFilter ref="A5:F5" xr:uid="{3FA34B8A-EBE6-4A99-A022-797D72C01F34}"/>
  <mergeCells count="4">
    <mergeCell ref="B1:F1"/>
    <mergeCell ref="B2:F2"/>
    <mergeCell ref="B3:D3"/>
    <mergeCell ref="A4:F4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METRADO</vt:lpstr>
      <vt:lpstr>PRESUPUESTO</vt:lpstr>
      <vt:lpstr>METRADO!Área_de_impresión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Augusto Gonzales M.</dc:creator>
  <dc:description/>
  <cp:lastModifiedBy>Eduardo Laban Arrieta</cp:lastModifiedBy>
  <cp:revision>12</cp:revision>
  <cp:lastPrinted>2023-08-10T22:43:28Z</cp:lastPrinted>
  <dcterms:created xsi:type="dcterms:W3CDTF">2018-10-09T14:29:13Z</dcterms:created>
  <dcterms:modified xsi:type="dcterms:W3CDTF">2023-08-14T23:40:48Z</dcterms:modified>
  <dc:language>es-PE</dc:language>
</cp:coreProperties>
</file>