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METRADO" sheetId="1" state="visible" r:id="rId2"/>
    <sheet name="PRESUPUESTO" sheetId="2" state="visible" r:id="rId3"/>
    <sheet name="Hoja1" sheetId="3" state="visible" r:id="rId4"/>
  </sheets>
  <definedNames>
    <definedName function="false" hidden="false" localSheetId="0" name="_xlnm.Print_Area" vbProcedure="false">METRADO!$A$1:$I$56</definedName>
    <definedName function="false" hidden="true" localSheetId="0" name="_xlnm._FilterDatabase" vbProcedure="false">METRADO!$A$5:$I$56</definedName>
    <definedName function="false" hidden="true" localSheetId="1" name="_xlnm._FilterDatabase" vbProcedure="false">PRESUPUESTO!$A$5:$F$5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<sst xmlns="http://schemas.openxmlformats.org/spreadsheetml/2006/main" count="120" uniqueCount="66">
  <si>
    <t xml:space="preserve">PROYECTO:</t>
  </si>
  <si>
    <t xml:space="preserve">MEJORAS DE PISOS EN AMBIENTES DEL CEREBAN MAMACONA</t>
  </si>
  <si>
    <t xml:space="preserve">UBICACIÓN:</t>
  </si>
  <si>
    <t xml:space="preserve">km 27+100 de Autopista a Pucusana-Panamericana Sur.</t>
  </si>
  <si>
    <t xml:space="preserve">LUGAR:</t>
  </si>
  <si>
    <t xml:space="preserve">Distrito de Lurin, Lima-Lima.</t>
  </si>
  <si>
    <t xml:space="preserve">FECHA:</t>
  </si>
  <si>
    <t xml:space="preserve">METRADO</t>
  </si>
  <si>
    <t xml:space="preserve">Item</t>
  </si>
  <si>
    <t xml:space="preserve">Descripción</t>
  </si>
  <si>
    <t xml:space="preserve">Und.</t>
  </si>
  <si>
    <t xml:space="preserve">Cantidad/Area</t>
  </si>
  <si>
    <t xml:space="preserve">Largo</t>
  </si>
  <si>
    <t xml:space="preserve">Ancho</t>
  </si>
  <si>
    <t xml:space="preserve">Altura</t>
  </si>
  <si>
    <t xml:space="preserve">Parcial</t>
  </si>
  <si>
    <t xml:space="preserve">Total</t>
  </si>
  <si>
    <t xml:space="preserve">TRABAJOS PRELIMINARES Y SEGURIDAD </t>
  </si>
  <si>
    <t xml:space="preserve">OBRAS PROVISIONALES</t>
  </si>
  <si>
    <t xml:space="preserve">1.1.1</t>
  </si>
  <si>
    <t xml:space="preserve">MOVILIZACION Y DESMOVILIZACION DE EQUIPOS, HERRAMIENTAS Y MATERIALES</t>
  </si>
  <si>
    <t xml:space="preserve">glb</t>
  </si>
  <si>
    <t xml:space="preserve">RASQUETEO Y LIMPIEZA DE PISO (RETIRO DE BREA). </t>
  </si>
  <si>
    <t xml:space="preserve">m2 </t>
  </si>
  <si>
    <t xml:space="preserve">Habitación 2</t>
  </si>
  <si>
    <t xml:space="preserve">Habitación 3</t>
  </si>
  <si>
    <t xml:space="preserve">Habitación 4</t>
  </si>
  <si>
    <t xml:space="preserve">Habitación 5</t>
  </si>
  <si>
    <t xml:space="preserve">Habitación 6</t>
  </si>
  <si>
    <t xml:space="preserve">Habitación 7</t>
  </si>
  <si>
    <t xml:space="preserve">Habitación 8</t>
  </si>
  <si>
    <t xml:space="preserve">Habitación 19</t>
  </si>
  <si>
    <t xml:space="preserve">Comedor</t>
  </si>
  <si>
    <t xml:space="preserve">RETIRO DE VINIL </t>
  </si>
  <si>
    <t xml:space="preserve">Bungalows </t>
  </si>
  <si>
    <t xml:space="preserve">RESANE Y NIVELACIÓN DE PISO</t>
  </si>
  <si>
    <t xml:space="preserve">Cocina</t>
  </si>
  <si>
    <t xml:space="preserve">Bar Marino</t>
  </si>
  <si>
    <t xml:space="preserve">Comedor Principal </t>
  </si>
  <si>
    <t xml:space="preserve">PISOS</t>
  </si>
  <si>
    <t xml:space="preserve">PISO CERAMICO 45x45cm INTERIOR</t>
  </si>
  <si>
    <t xml:space="preserve">BUNGALOWS</t>
  </si>
  <si>
    <t xml:space="preserve">PISO CERAMICO ANTIDESLIZANTE 45x45CM EXTERIOR</t>
  </si>
  <si>
    <t xml:space="preserve">COCINA</t>
  </si>
  <si>
    <t xml:space="preserve">COMEDOR PRINCIPAL</t>
  </si>
  <si>
    <t xml:space="preserve">BAR MARINO</t>
  </si>
  <si>
    <t xml:space="preserve">CONTRAZOCALO DE CERAMICO 10x45 CM (INC. RODON PLASTICO).</t>
  </si>
  <si>
    <t xml:space="preserve">ml</t>
  </si>
  <si>
    <t xml:space="preserve">ELIMINACION</t>
  </si>
  <si>
    <t xml:space="preserve">LIMPIEZA Y ELIMINACION DE MATERIAL EXCEDENTE</t>
  </si>
  <si>
    <t xml:space="preserve">m3</t>
  </si>
  <si>
    <t xml:space="preserve">Demoliciones de pisos</t>
  </si>
  <si>
    <t xml:space="preserve">MEJORAS DE PISOS EN AMBIENTES DEL CEREBAN MAMACONA -VERANO 2020</t>
  </si>
  <si>
    <t xml:space="preserve">Av. Elvira García 565 - Urbanización Felipe Santiago Salaverry en la ciudad de Chiclayo.</t>
  </si>
  <si>
    <t xml:space="preserve">Distrito de Chiclayo-Chiclayo-Lambayeque.</t>
  </si>
  <si>
    <t xml:space="preserve">PRESUPUESTO</t>
  </si>
  <si>
    <t xml:space="preserve">UND</t>
  </si>
  <si>
    <t xml:space="preserve">Cantidad</t>
  </si>
  <si>
    <t xml:space="preserve">P.U</t>
  </si>
  <si>
    <t xml:space="preserve">COSTO DIRECTO</t>
  </si>
  <si>
    <t xml:space="preserve">GASTOS GENERALES  (</t>
  </si>
  <si>
    <t xml:space="preserve">)</t>
  </si>
  <si>
    <t xml:space="preserve">UTILIDAD  (</t>
  </si>
  <si>
    <t xml:space="preserve">SUB TOTAL</t>
  </si>
  <si>
    <t xml:space="preserve">IGV (18%)</t>
  </si>
  <si>
    <t xml:space="preserve">VALOR REFERENCIAL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</si>
</sst>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(* #,##0.00_);_(* \(#,##0.00\);_(* \-??_);_(@_)"/>
    <numFmt numFmtId="166" formatCode="0.0"/>
    <numFmt numFmtId="167" formatCode="mmm\-yy"/>
    <numFmt numFmtId="168" formatCode="#,##0.00"/>
    <numFmt numFmtId="169" formatCode="0.00"/>
    <numFmt numFmtId="170" formatCode="[$S/-280A]\ #,##0.00"/>
    <numFmt numFmtId="171" formatCode="&quot;S/. &quot;#,##0.00"/>
    <numFmt numFmtId="172" formatCode="0\ %"/>
  </numFmts>
  <fonts count="3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color rgb="FF000000"/>
      <name val="Calibri"/>
      <family val="0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Arial Narrow"/>
      <family val="2"/>
      <charset val="1"/>
    </font>
    <font>
      <b val="true"/>
      <sz val="14"/>
      <name val="Arial Narrow"/>
      <family val="2"/>
      <charset val="1"/>
    </font>
    <font>
      <sz val="10"/>
      <name val="Arial Narrow"/>
      <family val="2"/>
      <charset val="1"/>
    </font>
    <font>
      <sz val="11"/>
      <name val="Arial Narrow"/>
      <family val="2"/>
      <charset val="1"/>
    </font>
    <font>
      <sz val="10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2"/>
      <color rgb="FF0000FF"/>
      <name val="Arial"/>
      <family val="2"/>
      <charset val="1"/>
    </font>
    <font>
      <b val="true"/>
      <sz val="10"/>
      <color rgb="FF0000FF"/>
      <name val="Arial"/>
      <family val="2"/>
      <charset val="1"/>
    </font>
    <font>
      <sz val="10"/>
      <color rgb="FF0000FF"/>
      <name val="Arial"/>
      <family val="2"/>
      <charset val="1"/>
    </font>
    <font>
      <sz val="9"/>
      <color rgb="FF0000FF"/>
      <name val="Arial"/>
      <family val="2"/>
      <charset val="1"/>
    </font>
    <font>
      <sz val="11"/>
      <color rgb="FF0000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Arial Narrow"/>
      <family val="2"/>
      <charset val="1"/>
    </font>
    <font>
      <b val="true"/>
      <sz val="11"/>
      <color rgb="FF000000"/>
      <name val="Arial Narrow"/>
      <family val="2"/>
      <charset val="1"/>
    </font>
    <font>
      <sz val="9"/>
      <color rgb="FF000000"/>
      <name val="Arial Narrow"/>
      <family val="2"/>
      <charset val="1"/>
    </font>
    <font>
      <sz val="9"/>
      <name val="Arial"/>
      <family val="2"/>
      <charset val="1"/>
    </font>
    <font>
      <sz val="9"/>
      <name val="Arial Narrow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1"/>
      <name val="Arial Narrow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1"/>
      <color rgb="FF0000FF"/>
      <name val="Arial"/>
      <family val="2"/>
      <charset val="1"/>
    </font>
    <font>
      <sz val="10"/>
      <color rgb="FF000000"/>
      <name val="Arial Narrow"/>
      <family val="2"/>
      <charset val="1"/>
    </font>
    <font>
      <sz val="11"/>
      <color rgb="FF000000"/>
      <name val="Arial"/>
      <family val="2"/>
      <charset val="1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4"/>
      <color rgb="FF0000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2" fontId="34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justify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0" borderId="1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3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7" fillId="3" borderId="1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4" fontId="18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9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1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6" fillId="0" borderId="1" xfId="0" applyFont="true" applyBorder="true" applyAlignment="true" applyProtection="true">
      <alignment horizontal="justify" vertical="center" textRotation="0" wrapText="false" indent="0" shrinkToFit="false"/>
      <protection locked="fals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4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4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4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justify" vertical="center" textRotation="0" wrapText="false" indent="0" shrinkToFit="false"/>
      <protection locked="false" hidden="false"/>
    </xf>
    <xf numFmtId="168" fontId="3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4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2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9" fillId="4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3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31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33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5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4" fillId="5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4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5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4" fillId="5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71" fontId="26" fillId="5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6" fillId="5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4" fillId="5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5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6" fillId="5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5" fillId="4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6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7" fillId="4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36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6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7" fillId="4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4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4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8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7" fillId="4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2" xfId="21"/>
    <cellStyle name="Normal 3" xfId="22"/>
  </cellStyles>
  <dxfs count="5">
    <dxf>
      <fill>
        <patternFill patternType="solid">
          <fgColor rgb="FFD9D9D9"/>
        </patternFill>
      </fill>
    </dxf>
    <dxf>
      <fill>
        <patternFill patternType="solid">
          <fgColor rgb="FF0000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F2F2F2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I56"/>
  <sheetViews>
    <sheetView showFormulas="false" showGridLines="true" showRowColHeaders="true" showZeros="true" rightToLeft="false" tabSelected="false" showOutlineSymbols="true" defaultGridColor="true" view="normal" topLeftCell="A16" colorId="64" zoomScale="80" zoomScaleNormal="80" zoomScalePageLayoutView="85" workbookViewId="0">
      <selection pane="topLeft" activeCell="B27" activeCellId="0" sqref="B27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2.42"/>
    <col collapsed="false" customWidth="true" hidden="false" outlineLevel="0" max="2" min="2" style="2" width="55.86"/>
    <col collapsed="false" customWidth="true" hidden="false" outlineLevel="0" max="3" min="3" style="3" width="6.15"/>
    <col collapsed="false" customWidth="true" hidden="false" outlineLevel="0" max="4" min="4" style="4" width="18.58"/>
    <col collapsed="false" customWidth="true" hidden="true" outlineLevel="0" max="5" min="5" style="5" width="10.29"/>
    <col collapsed="false" customWidth="true" hidden="true" outlineLevel="0" max="6" min="6" style="5" width="10.71"/>
    <col collapsed="false" customWidth="true" hidden="true" outlineLevel="0" max="7" min="7" style="5" width="10.42"/>
    <col collapsed="false" customWidth="true" hidden="false" outlineLevel="0" max="8" min="8" style="1" width="11.29"/>
    <col collapsed="false" customWidth="true" hidden="false" outlineLevel="0" max="9" min="9" style="1" width="9.29"/>
    <col collapsed="false" customWidth="true" hidden="false" outlineLevel="0" max="10" min="10" style="1" width="11.57"/>
    <col collapsed="false" customWidth="false" hidden="false" outlineLevel="0" max="1018" min="11" style="1" width="11.42"/>
  </cols>
  <sheetData>
    <row r="1" customFormat="false" ht="34.5" hidden="false" customHeight="true" outlineLevel="0" collapsed="false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</row>
    <row r="2" customFormat="false" ht="16.5" hidden="false" customHeight="true" outlineLevel="0" collapsed="false">
      <c r="A2" s="8" t="s">
        <v>2</v>
      </c>
      <c r="B2" s="9" t="s">
        <v>3</v>
      </c>
      <c r="C2" s="9"/>
      <c r="D2" s="9"/>
      <c r="E2" s="9"/>
      <c r="F2" s="9"/>
      <c r="G2" s="9"/>
      <c r="H2" s="9"/>
      <c r="I2" s="9"/>
    </row>
    <row r="3" customFormat="false" ht="16.5" hidden="false" customHeight="true" outlineLevel="0" collapsed="false">
      <c r="A3" s="8" t="s">
        <v>4</v>
      </c>
      <c r="B3" s="10" t="s">
        <v>5</v>
      </c>
      <c r="C3" s="10"/>
      <c r="D3" s="10"/>
      <c r="E3" s="10"/>
      <c r="F3" s="10"/>
      <c r="G3" s="10"/>
      <c r="H3" s="11" t="s">
        <v>6</v>
      </c>
      <c r="I3" s="12" t="n">
        <v>45078</v>
      </c>
    </row>
    <row r="4" customFormat="false" ht="16.5" hidden="false" customHeight="true" outlineLevel="0" collapsed="false">
      <c r="A4" s="13" t="s">
        <v>7</v>
      </c>
      <c r="B4" s="13"/>
      <c r="C4" s="13"/>
      <c r="D4" s="13"/>
      <c r="E4" s="13"/>
      <c r="F4" s="13"/>
      <c r="G4" s="13"/>
      <c r="H4" s="13"/>
      <c r="I4" s="13"/>
    </row>
    <row r="5" customFormat="false" ht="23.25" hidden="false" customHeight="true" outlineLevel="0" collapsed="false">
      <c r="A5" s="14" t="s">
        <v>8</v>
      </c>
      <c r="B5" s="15" t="s">
        <v>9</v>
      </c>
      <c r="C5" s="16" t="s">
        <v>10</v>
      </c>
      <c r="D5" s="17" t="s">
        <v>11</v>
      </c>
      <c r="E5" s="14" t="s">
        <v>12</v>
      </c>
      <c r="F5" s="14" t="s">
        <v>13</v>
      </c>
      <c r="G5" s="14" t="s">
        <v>14</v>
      </c>
      <c r="H5" s="14" t="s">
        <v>15</v>
      </c>
      <c r="I5" s="18" t="s">
        <v>16</v>
      </c>
    </row>
    <row r="6" customFormat="false" ht="16.5" hidden="false" customHeight="true" outlineLevel="0" collapsed="false">
      <c r="A6" s="19" t="n">
        <v>1</v>
      </c>
      <c r="B6" s="20" t="s">
        <v>17</v>
      </c>
      <c r="C6" s="21"/>
      <c r="D6" s="22"/>
      <c r="E6" s="23"/>
      <c r="F6" s="23"/>
      <c r="G6" s="23"/>
      <c r="H6" s="23"/>
      <c r="I6" s="24"/>
    </row>
    <row r="7" customFormat="false" ht="16.5" hidden="false" customHeight="true" outlineLevel="0" collapsed="false">
      <c r="A7" s="25" t="n">
        <v>1.1</v>
      </c>
      <c r="B7" s="26" t="s">
        <v>18</v>
      </c>
      <c r="C7" s="27"/>
      <c r="D7" s="28"/>
      <c r="E7" s="29"/>
      <c r="F7" s="29"/>
      <c r="G7" s="29"/>
      <c r="H7" s="30"/>
      <c r="I7" s="31"/>
    </row>
    <row r="8" s="1" customFormat="true" ht="28.5" hidden="false" customHeight="true" outlineLevel="0" collapsed="false">
      <c r="A8" s="32" t="s">
        <v>19</v>
      </c>
      <c r="B8" s="15" t="s">
        <v>20</v>
      </c>
      <c r="C8" s="16" t="s">
        <v>21</v>
      </c>
      <c r="D8" s="33" t="n">
        <v>1</v>
      </c>
      <c r="E8" s="34"/>
      <c r="F8" s="34"/>
      <c r="G8" s="34"/>
      <c r="H8" s="35" t="n">
        <f aca="false">+PRODUCT(D8:G8)</f>
        <v>1</v>
      </c>
      <c r="I8" s="36" t="n">
        <f aca="false">+H8</f>
        <v>1</v>
      </c>
    </row>
    <row r="9" s="1" customFormat="true" ht="28.5" hidden="false" customHeight="true" outlineLevel="0" collapsed="false">
      <c r="A9" s="25" t="n">
        <v>1.2</v>
      </c>
      <c r="B9" s="26" t="s">
        <v>22</v>
      </c>
      <c r="C9" s="16" t="s">
        <v>23</v>
      </c>
      <c r="D9" s="33"/>
      <c r="E9" s="34"/>
      <c r="F9" s="34"/>
      <c r="G9" s="34"/>
      <c r="H9" s="35" t="n">
        <f aca="false">+SUM(D10:D18)</f>
        <v>247.71</v>
      </c>
      <c r="I9" s="36" t="n">
        <f aca="false">+H9</f>
        <v>247.71</v>
      </c>
    </row>
    <row r="10" s="1" customFormat="true" ht="28.5" hidden="false" customHeight="true" outlineLevel="0" collapsed="false">
      <c r="A10" s="25"/>
      <c r="B10" s="37" t="s">
        <v>24</v>
      </c>
      <c r="C10" s="16"/>
      <c r="D10" s="38" t="n">
        <v>28.5</v>
      </c>
      <c r="E10" s="34"/>
      <c r="F10" s="34"/>
      <c r="G10" s="34"/>
      <c r="H10" s="35"/>
      <c r="I10" s="36"/>
    </row>
    <row r="11" s="1" customFormat="true" ht="28.5" hidden="false" customHeight="true" outlineLevel="0" collapsed="false">
      <c r="A11" s="25"/>
      <c r="B11" s="37" t="s">
        <v>25</v>
      </c>
      <c r="C11" s="16"/>
      <c r="D11" s="38" t="n">
        <v>26.15</v>
      </c>
      <c r="E11" s="34"/>
      <c r="F11" s="34"/>
      <c r="G11" s="34"/>
      <c r="H11" s="35"/>
      <c r="I11" s="36"/>
    </row>
    <row r="12" s="1" customFormat="true" ht="28.5" hidden="false" customHeight="true" outlineLevel="0" collapsed="false">
      <c r="A12" s="25"/>
      <c r="B12" s="37" t="s">
        <v>26</v>
      </c>
      <c r="C12" s="16"/>
      <c r="D12" s="38" t="n">
        <v>23.95</v>
      </c>
      <c r="E12" s="34"/>
      <c r="F12" s="34"/>
      <c r="G12" s="34"/>
      <c r="H12" s="35"/>
      <c r="I12" s="36"/>
    </row>
    <row r="13" s="1" customFormat="true" ht="28.5" hidden="false" customHeight="true" outlineLevel="0" collapsed="false">
      <c r="A13" s="32"/>
      <c r="B13" s="37" t="s">
        <v>27</v>
      </c>
      <c r="C13" s="16"/>
      <c r="D13" s="38" t="n">
        <v>31.9</v>
      </c>
      <c r="E13" s="34"/>
      <c r="F13" s="34"/>
      <c r="G13" s="34"/>
      <c r="H13" s="35"/>
      <c r="I13" s="36"/>
    </row>
    <row r="14" s="1" customFormat="true" ht="28.5" hidden="false" customHeight="true" outlineLevel="0" collapsed="false">
      <c r="A14" s="25"/>
      <c r="B14" s="37" t="s">
        <v>28</v>
      </c>
      <c r="C14" s="16"/>
      <c r="D14" s="38" t="n">
        <v>23.4</v>
      </c>
      <c r="E14" s="34"/>
      <c r="F14" s="34"/>
      <c r="G14" s="34"/>
      <c r="H14" s="35"/>
      <c r="I14" s="36"/>
    </row>
    <row r="15" s="1" customFormat="true" ht="28.5" hidden="false" customHeight="true" outlineLevel="0" collapsed="false">
      <c r="A15" s="32"/>
      <c r="B15" s="37" t="s">
        <v>29</v>
      </c>
      <c r="C15" s="16"/>
      <c r="D15" s="38" t="n">
        <v>21.8</v>
      </c>
      <c r="E15" s="34"/>
      <c r="F15" s="34"/>
      <c r="G15" s="34"/>
      <c r="H15" s="35"/>
      <c r="I15" s="36"/>
    </row>
    <row r="16" s="1" customFormat="true" ht="28.5" hidden="false" customHeight="true" outlineLevel="0" collapsed="false">
      <c r="A16" s="25"/>
      <c r="B16" s="37" t="s">
        <v>30</v>
      </c>
      <c r="C16" s="16"/>
      <c r="D16" s="38" t="n">
        <v>38.5</v>
      </c>
      <c r="E16" s="34"/>
      <c r="F16" s="34"/>
      <c r="G16" s="34"/>
      <c r="H16" s="35"/>
      <c r="I16" s="36"/>
    </row>
    <row r="17" s="1" customFormat="true" ht="28.5" hidden="false" customHeight="true" outlineLevel="0" collapsed="false">
      <c r="A17" s="25"/>
      <c r="B17" s="37" t="s">
        <v>31</v>
      </c>
      <c r="C17" s="16"/>
      <c r="D17" s="33" t="n">
        <v>16.8</v>
      </c>
      <c r="E17" s="34"/>
      <c r="F17" s="34"/>
      <c r="G17" s="34"/>
      <c r="H17" s="35"/>
      <c r="I17" s="36"/>
    </row>
    <row r="18" s="1" customFormat="true" ht="28.5" hidden="false" customHeight="true" outlineLevel="0" collapsed="false">
      <c r="A18" s="25"/>
      <c r="B18" s="37" t="s">
        <v>32</v>
      </c>
      <c r="C18" s="16"/>
      <c r="D18" s="38" t="n">
        <v>36.71</v>
      </c>
      <c r="E18" s="34"/>
      <c r="F18" s="34"/>
      <c r="G18" s="34"/>
      <c r="H18" s="35"/>
      <c r="I18" s="36"/>
    </row>
    <row r="19" s="1" customFormat="true" ht="28.5" hidden="false" customHeight="true" outlineLevel="0" collapsed="false">
      <c r="A19" s="25" t="n">
        <v>1.3</v>
      </c>
      <c r="B19" s="26" t="s">
        <v>33</v>
      </c>
      <c r="C19" s="16" t="s">
        <v>23</v>
      </c>
      <c r="D19" s="33"/>
      <c r="E19" s="34"/>
      <c r="F19" s="34"/>
      <c r="G19" s="34"/>
      <c r="H19" s="35" t="n">
        <f aca="false">+D20</f>
        <v>184</v>
      </c>
      <c r="I19" s="36" t="n">
        <f aca="false">+H19</f>
        <v>184</v>
      </c>
    </row>
    <row r="20" s="1" customFormat="true" ht="28.5" hidden="false" customHeight="true" outlineLevel="0" collapsed="false">
      <c r="A20" s="25"/>
      <c r="B20" s="37" t="s">
        <v>34</v>
      </c>
      <c r="C20" s="16"/>
      <c r="D20" s="38" t="n">
        <v>184</v>
      </c>
      <c r="E20" s="34"/>
      <c r="F20" s="34"/>
      <c r="G20" s="34"/>
      <c r="H20" s="35"/>
      <c r="I20" s="36"/>
    </row>
    <row r="21" s="1" customFormat="true" ht="28.5" hidden="false" customHeight="true" outlineLevel="0" collapsed="false">
      <c r="A21" s="25" t="n">
        <v>1.4</v>
      </c>
      <c r="B21" s="26" t="s">
        <v>35</v>
      </c>
      <c r="C21" s="16" t="s">
        <v>23</v>
      </c>
      <c r="D21" s="38"/>
      <c r="E21" s="34"/>
      <c r="F21" s="34"/>
      <c r="G21" s="34"/>
      <c r="H21" s="35" t="n">
        <f aca="false">+SUM(D22:D24)</f>
        <v>1048.5</v>
      </c>
      <c r="I21" s="36" t="n">
        <f aca="false">+H21</f>
        <v>1048.5</v>
      </c>
    </row>
    <row r="22" s="1" customFormat="true" ht="28.5" hidden="false" customHeight="true" outlineLevel="0" collapsed="false">
      <c r="A22" s="25"/>
      <c r="B22" s="37" t="s">
        <v>36</v>
      </c>
      <c r="C22" s="37"/>
      <c r="D22" s="38" t="n">
        <v>22</v>
      </c>
      <c r="E22" s="34"/>
      <c r="F22" s="34"/>
      <c r="G22" s="34"/>
      <c r="H22" s="35"/>
      <c r="I22" s="36"/>
    </row>
    <row r="23" s="1" customFormat="true" ht="28.5" hidden="false" customHeight="true" outlineLevel="0" collapsed="false">
      <c r="A23" s="25"/>
      <c r="B23" s="37" t="s">
        <v>37</v>
      </c>
      <c r="C23" s="37"/>
      <c r="D23" s="38" t="n">
        <v>90.5</v>
      </c>
      <c r="E23" s="34"/>
      <c r="F23" s="34"/>
      <c r="G23" s="34"/>
      <c r="H23" s="35"/>
      <c r="I23" s="36"/>
    </row>
    <row r="24" s="1" customFormat="true" ht="28.5" hidden="false" customHeight="true" outlineLevel="0" collapsed="false">
      <c r="A24" s="25"/>
      <c r="B24" s="37" t="s">
        <v>38</v>
      </c>
      <c r="C24" s="37"/>
      <c r="D24" s="38" t="n">
        <v>936</v>
      </c>
      <c r="E24" s="34"/>
      <c r="F24" s="34"/>
      <c r="G24" s="34"/>
      <c r="H24" s="35"/>
      <c r="I24" s="36"/>
    </row>
    <row r="25" s="1" customFormat="true" ht="28.5" hidden="false" customHeight="true" outlineLevel="0" collapsed="false">
      <c r="A25" s="19" t="n">
        <v>2</v>
      </c>
      <c r="B25" s="20" t="s">
        <v>39</v>
      </c>
      <c r="C25" s="21"/>
      <c r="D25" s="39"/>
      <c r="E25" s="23"/>
      <c r="F25" s="23"/>
      <c r="G25" s="23"/>
      <c r="H25" s="23"/>
      <c r="I25" s="24"/>
    </row>
    <row r="26" s="1" customFormat="true" ht="28.5" hidden="false" customHeight="true" outlineLevel="0" collapsed="false">
      <c r="A26" s="25" t="n">
        <v>2.1</v>
      </c>
      <c r="B26" s="40" t="s">
        <v>40</v>
      </c>
      <c r="C26" s="16" t="s">
        <v>23</v>
      </c>
      <c r="D26" s="33"/>
      <c r="E26" s="34"/>
      <c r="F26" s="34"/>
      <c r="G26" s="34"/>
      <c r="H26" s="35" t="n">
        <f aca="false">+SUM(D27:D35)</f>
        <v>395</v>
      </c>
      <c r="I26" s="36" t="n">
        <f aca="false">+H26</f>
        <v>395</v>
      </c>
    </row>
    <row r="27" s="1" customFormat="true" ht="28.5" hidden="false" customHeight="true" outlineLevel="0" collapsed="false">
      <c r="A27" s="25"/>
      <c r="B27" s="37" t="s">
        <v>24</v>
      </c>
      <c r="C27" s="16"/>
      <c r="D27" s="38" t="n">
        <v>28.5</v>
      </c>
      <c r="E27" s="34"/>
      <c r="F27" s="34"/>
      <c r="G27" s="34"/>
      <c r="H27" s="35"/>
      <c r="I27" s="36"/>
    </row>
    <row r="28" s="1" customFormat="true" ht="28.5" hidden="false" customHeight="true" outlineLevel="0" collapsed="false">
      <c r="A28" s="25"/>
      <c r="B28" s="37" t="s">
        <v>25</v>
      </c>
      <c r="C28" s="16"/>
      <c r="D28" s="38" t="n">
        <v>26.15</v>
      </c>
      <c r="E28" s="34"/>
      <c r="F28" s="34"/>
      <c r="G28" s="34"/>
      <c r="H28" s="35"/>
      <c r="I28" s="36"/>
    </row>
    <row r="29" s="1" customFormat="true" ht="28.5" hidden="false" customHeight="true" outlineLevel="0" collapsed="false">
      <c r="A29" s="25"/>
      <c r="B29" s="37" t="s">
        <v>26</v>
      </c>
      <c r="C29" s="16"/>
      <c r="D29" s="38" t="n">
        <v>23.95</v>
      </c>
      <c r="E29" s="34"/>
      <c r="F29" s="34"/>
      <c r="G29" s="34"/>
      <c r="H29" s="35"/>
      <c r="I29" s="36"/>
    </row>
    <row r="30" s="1" customFormat="true" ht="28.5" hidden="false" customHeight="true" outlineLevel="0" collapsed="false">
      <c r="A30" s="32"/>
      <c r="B30" s="37" t="s">
        <v>27</v>
      </c>
      <c r="C30" s="16"/>
      <c r="D30" s="38" t="n">
        <v>31.9</v>
      </c>
      <c r="E30" s="34"/>
      <c r="F30" s="34"/>
      <c r="G30" s="34"/>
      <c r="H30" s="35"/>
      <c r="I30" s="36"/>
    </row>
    <row r="31" s="1" customFormat="true" ht="28.5" hidden="false" customHeight="true" outlineLevel="0" collapsed="false">
      <c r="A31" s="25"/>
      <c r="B31" s="37" t="s">
        <v>28</v>
      </c>
      <c r="C31" s="16"/>
      <c r="D31" s="38" t="n">
        <v>23.4</v>
      </c>
      <c r="E31" s="34"/>
      <c r="F31" s="34"/>
      <c r="G31" s="34"/>
      <c r="H31" s="35"/>
      <c r="I31" s="36"/>
    </row>
    <row r="32" s="1" customFormat="true" ht="28.5" hidden="false" customHeight="true" outlineLevel="0" collapsed="false">
      <c r="A32" s="32"/>
      <c r="B32" s="37" t="s">
        <v>29</v>
      </c>
      <c r="C32" s="16"/>
      <c r="D32" s="38" t="n">
        <v>21.8</v>
      </c>
      <c r="E32" s="34"/>
      <c r="F32" s="34"/>
      <c r="G32" s="34"/>
      <c r="H32" s="35"/>
      <c r="I32" s="36"/>
    </row>
    <row r="33" s="1" customFormat="true" ht="28.5" hidden="false" customHeight="true" outlineLevel="0" collapsed="false">
      <c r="A33" s="25"/>
      <c r="B33" s="37" t="s">
        <v>30</v>
      </c>
      <c r="C33" s="16"/>
      <c r="D33" s="38" t="n">
        <v>38.5</v>
      </c>
      <c r="E33" s="34"/>
      <c r="F33" s="34"/>
      <c r="G33" s="34"/>
      <c r="H33" s="35"/>
      <c r="I33" s="36"/>
    </row>
    <row r="34" s="1" customFormat="true" ht="28.5" hidden="false" customHeight="true" outlineLevel="0" collapsed="false">
      <c r="A34" s="25"/>
      <c r="B34" s="37" t="s">
        <v>31</v>
      </c>
      <c r="C34" s="16"/>
      <c r="D34" s="33" t="n">
        <v>16.8</v>
      </c>
      <c r="E34" s="34"/>
      <c r="F34" s="34"/>
      <c r="G34" s="34"/>
      <c r="H34" s="35"/>
      <c r="I34" s="36"/>
    </row>
    <row r="35" s="1" customFormat="true" ht="28.5" hidden="false" customHeight="true" outlineLevel="0" collapsed="false">
      <c r="A35" s="25"/>
      <c r="B35" s="37" t="s">
        <v>41</v>
      </c>
      <c r="C35" s="16"/>
      <c r="D35" s="38" t="n">
        <v>184</v>
      </c>
      <c r="E35" s="34"/>
      <c r="F35" s="34"/>
      <c r="G35" s="34"/>
      <c r="H35" s="35"/>
      <c r="I35" s="36"/>
    </row>
    <row r="36" s="1" customFormat="true" ht="28.5" hidden="false" customHeight="true" outlineLevel="0" collapsed="false">
      <c r="A36" s="25" t="n">
        <v>2.2</v>
      </c>
      <c r="B36" s="40" t="s">
        <v>42</v>
      </c>
      <c r="C36" s="16" t="s">
        <v>23</v>
      </c>
      <c r="D36" s="33"/>
      <c r="E36" s="34"/>
      <c r="F36" s="34"/>
      <c r="G36" s="34"/>
      <c r="H36" s="35" t="n">
        <f aca="false">SUM(D37:D40)</f>
        <v>1085.21</v>
      </c>
      <c r="I36" s="36" t="n">
        <f aca="false">+H36</f>
        <v>1085.21</v>
      </c>
    </row>
    <row r="37" s="1" customFormat="true" ht="28.5" hidden="false" customHeight="true" outlineLevel="0" collapsed="false">
      <c r="A37" s="25"/>
      <c r="B37" s="37" t="s">
        <v>32</v>
      </c>
      <c r="C37" s="16"/>
      <c r="D37" s="38" t="n">
        <v>36.71</v>
      </c>
      <c r="E37" s="34"/>
      <c r="F37" s="34"/>
      <c r="G37" s="34"/>
      <c r="H37" s="35"/>
      <c r="I37" s="36"/>
    </row>
    <row r="38" s="1" customFormat="true" ht="28.5" hidden="false" customHeight="true" outlineLevel="0" collapsed="false">
      <c r="A38" s="25"/>
      <c r="B38" s="37" t="s">
        <v>43</v>
      </c>
      <c r="C38" s="16"/>
      <c r="D38" s="38" t="n">
        <v>22</v>
      </c>
      <c r="E38" s="34"/>
      <c r="F38" s="34"/>
      <c r="G38" s="34"/>
      <c r="H38" s="35"/>
      <c r="I38" s="36"/>
    </row>
    <row r="39" s="1" customFormat="true" ht="28.5" hidden="false" customHeight="true" outlineLevel="0" collapsed="false">
      <c r="A39" s="25"/>
      <c r="B39" s="37" t="s">
        <v>44</v>
      </c>
      <c r="C39" s="16"/>
      <c r="D39" s="38" t="n">
        <v>936</v>
      </c>
      <c r="E39" s="34"/>
      <c r="F39" s="34"/>
      <c r="G39" s="34"/>
      <c r="H39" s="35"/>
      <c r="I39" s="36"/>
    </row>
    <row r="40" s="1" customFormat="true" ht="28.5" hidden="false" customHeight="true" outlineLevel="0" collapsed="false">
      <c r="A40" s="25"/>
      <c r="B40" s="37" t="s">
        <v>45</v>
      </c>
      <c r="C40" s="16"/>
      <c r="D40" s="38" t="n">
        <v>90.5</v>
      </c>
      <c r="E40" s="34"/>
      <c r="F40" s="34"/>
      <c r="G40" s="34"/>
      <c r="H40" s="35"/>
      <c r="I40" s="36"/>
    </row>
    <row r="41" s="1" customFormat="true" ht="28.5" hidden="false" customHeight="true" outlineLevel="0" collapsed="false">
      <c r="A41" s="25" t="n">
        <v>2.3</v>
      </c>
      <c r="B41" s="41" t="s">
        <v>46</v>
      </c>
      <c r="C41" s="16" t="s">
        <v>47</v>
      </c>
      <c r="D41" s="33"/>
      <c r="E41" s="34"/>
      <c r="F41" s="34"/>
      <c r="G41" s="34"/>
      <c r="H41" s="35" t="n">
        <f aca="false">+SUM(D42:D53)</f>
        <v>448.1</v>
      </c>
      <c r="I41" s="36" t="n">
        <f aca="false">+H41</f>
        <v>448.1</v>
      </c>
    </row>
    <row r="42" s="1" customFormat="true" ht="28.5" hidden="false" customHeight="true" outlineLevel="0" collapsed="false">
      <c r="A42" s="25"/>
      <c r="B42" s="37" t="s">
        <v>24</v>
      </c>
      <c r="C42" s="16"/>
      <c r="D42" s="38" t="n">
        <v>26.5</v>
      </c>
      <c r="E42" s="34"/>
      <c r="F42" s="34"/>
      <c r="G42" s="34"/>
      <c r="H42" s="35"/>
      <c r="I42" s="36"/>
    </row>
    <row r="43" s="1" customFormat="true" ht="28.5" hidden="false" customHeight="true" outlineLevel="0" collapsed="false">
      <c r="A43" s="25"/>
      <c r="B43" s="37" t="s">
        <v>25</v>
      </c>
      <c r="C43" s="16"/>
      <c r="D43" s="38" t="n">
        <v>16.8</v>
      </c>
      <c r="E43" s="34"/>
      <c r="F43" s="34"/>
      <c r="G43" s="34"/>
      <c r="H43" s="35"/>
      <c r="I43" s="36"/>
    </row>
    <row r="44" s="1" customFormat="true" ht="28.5" hidden="false" customHeight="true" outlineLevel="0" collapsed="false">
      <c r="A44" s="25"/>
      <c r="B44" s="37" t="s">
        <v>26</v>
      </c>
      <c r="C44" s="16"/>
      <c r="D44" s="38" t="n">
        <v>22.2</v>
      </c>
      <c r="E44" s="34"/>
      <c r="F44" s="34"/>
      <c r="G44" s="34"/>
      <c r="H44" s="35"/>
      <c r="I44" s="36"/>
    </row>
    <row r="45" s="1" customFormat="true" ht="28.5" hidden="false" customHeight="true" outlineLevel="0" collapsed="false">
      <c r="A45" s="32"/>
      <c r="B45" s="37" t="s">
        <v>27</v>
      </c>
      <c r="C45" s="16"/>
      <c r="D45" s="38" t="n">
        <v>29.8</v>
      </c>
      <c r="E45" s="34"/>
      <c r="F45" s="34"/>
      <c r="G45" s="34"/>
      <c r="H45" s="35"/>
      <c r="I45" s="36"/>
    </row>
    <row r="46" s="1" customFormat="true" ht="28.5" hidden="false" customHeight="true" outlineLevel="0" collapsed="false">
      <c r="A46" s="25"/>
      <c r="B46" s="37" t="s">
        <v>28</v>
      </c>
      <c r="C46" s="16"/>
      <c r="D46" s="38" t="n">
        <v>20</v>
      </c>
      <c r="E46" s="34"/>
      <c r="F46" s="34"/>
      <c r="G46" s="34"/>
      <c r="H46" s="35"/>
      <c r="I46" s="36"/>
    </row>
    <row r="47" s="1" customFormat="true" ht="28.5" hidden="false" customHeight="true" outlineLevel="0" collapsed="false">
      <c r="A47" s="32"/>
      <c r="B47" s="37" t="s">
        <v>29</v>
      </c>
      <c r="C47" s="16"/>
      <c r="D47" s="38" t="n">
        <v>18.4</v>
      </c>
      <c r="E47" s="34"/>
      <c r="F47" s="34"/>
      <c r="G47" s="34"/>
      <c r="H47" s="35"/>
      <c r="I47" s="36"/>
    </row>
    <row r="48" s="1" customFormat="true" ht="28.5" hidden="false" customHeight="true" outlineLevel="0" collapsed="false">
      <c r="A48" s="25"/>
      <c r="B48" s="37" t="s">
        <v>30</v>
      </c>
      <c r="C48" s="16"/>
      <c r="D48" s="38" t="n">
        <v>33.6</v>
      </c>
      <c r="E48" s="34"/>
      <c r="F48" s="34"/>
      <c r="G48" s="34"/>
      <c r="H48" s="35"/>
      <c r="I48" s="36"/>
    </row>
    <row r="49" s="1" customFormat="true" ht="28.5" hidden="false" customHeight="true" outlineLevel="0" collapsed="false">
      <c r="A49" s="25"/>
      <c r="B49" s="37" t="s">
        <v>31</v>
      </c>
      <c r="C49" s="16"/>
      <c r="D49" s="38" t="n">
        <v>14.5</v>
      </c>
      <c r="E49" s="34"/>
      <c r="F49" s="34"/>
      <c r="G49" s="34"/>
      <c r="H49" s="35"/>
      <c r="I49" s="36"/>
    </row>
    <row r="50" s="1" customFormat="true" ht="28.5" hidden="false" customHeight="true" outlineLevel="0" collapsed="false">
      <c r="A50" s="25"/>
      <c r="B50" s="37" t="s">
        <v>32</v>
      </c>
      <c r="C50" s="16"/>
      <c r="D50" s="38" t="n">
        <v>24.7</v>
      </c>
      <c r="E50" s="34"/>
      <c r="F50" s="34"/>
      <c r="G50" s="34"/>
      <c r="H50" s="35"/>
      <c r="I50" s="36"/>
    </row>
    <row r="51" s="1" customFormat="true" ht="28.5" hidden="false" customHeight="true" outlineLevel="0" collapsed="false">
      <c r="A51" s="25"/>
      <c r="B51" s="37" t="s">
        <v>43</v>
      </c>
      <c r="C51" s="16"/>
      <c r="D51" s="38" t="n">
        <v>20</v>
      </c>
      <c r="E51" s="34"/>
      <c r="F51" s="34"/>
      <c r="G51" s="34"/>
      <c r="H51" s="35"/>
      <c r="I51" s="36"/>
    </row>
    <row r="52" s="1" customFormat="true" ht="28.5" hidden="false" customHeight="true" outlineLevel="0" collapsed="false">
      <c r="A52" s="32"/>
      <c r="B52" s="37" t="s">
        <v>45</v>
      </c>
      <c r="C52" s="16"/>
      <c r="D52" s="38" t="n">
        <v>41.6</v>
      </c>
      <c r="E52" s="34"/>
      <c r="F52" s="34"/>
      <c r="G52" s="34"/>
      <c r="H52" s="35"/>
      <c r="I52" s="36"/>
    </row>
    <row r="53" s="1" customFormat="true" ht="28.5" hidden="false" customHeight="true" outlineLevel="0" collapsed="false">
      <c r="A53" s="25"/>
      <c r="B53" s="37" t="s">
        <v>41</v>
      </c>
      <c r="C53" s="16"/>
      <c r="D53" s="38" t="n">
        <v>180</v>
      </c>
      <c r="E53" s="34"/>
      <c r="F53" s="34"/>
      <c r="G53" s="34"/>
      <c r="H53" s="35"/>
      <c r="I53" s="36"/>
    </row>
    <row r="54" s="1" customFormat="true" ht="16.5" hidden="false" customHeight="true" outlineLevel="0" collapsed="false">
      <c r="A54" s="19" t="n">
        <v>3</v>
      </c>
      <c r="B54" s="20" t="s">
        <v>48</v>
      </c>
      <c r="C54" s="21"/>
      <c r="D54" s="39"/>
      <c r="E54" s="23"/>
      <c r="F54" s="23"/>
      <c r="G54" s="23"/>
      <c r="H54" s="23"/>
      <c r="I54" s="24"/>
    </row>
    <row r="55" s="1" customFormat="true" ht="16.5" hidden="false" customHeight="true" outlineLevel="0" collapsed="false">
      <c r="A55" s="25" t="n">
        <v>3.1</v>
      </c>
      <c r="B55" s="40" t="s">
        <v>49</v>
      </c>
      <c r="C55" s="27" t="s">
        <v>50</v>
      </c>
      <c r="D55" s="28"/>
      <c r="E55" s="29"/>
      <c r="F55" s="29"/>
      <c r="G55" s="29"/>
      <c r="H55" s="35"/>
      <c r="I55" s="36" t="n">
        <f aca="false">SUM(H56:H56)</f>
        <v>47.3478125</v>
      </c>
    </row>
    <row r="56" s="1" customFormat="true" ht="16.5" hidden="false" customHeight="true" outlineLevel="0" collapsed="false">
      <c r="A56" s="42"/>
      <c r="B56" s="37" t="s">
        <v>51</v>
      </c>
      <c r="C56" s="43"/>
      <c r="D56" s="38" t="n">
        <v>1515.13</v>
      </c>
      <c r="E56" s="44" t="n">
        <v>1.25</v>
      </c>
      <c r="F56" s="44"/>
      <c r="G56" s="45" t="n">
        <v>0.025</v>
      </c>
      <c r="H56" s="46" t="n">
        <v>47.3478125</v>
      </c>
      <c r="I56" s="36"/>
    </row>
  </sheetData>
  <autoFilter ref="A5:I56"/>
  <mergeCells count="4">
    <mergeCell ref="B1:I1"/>
    <mergeCell ref="B2:I2"/>
    <mergeCell ref="B3:G3"/>
    <mergeCell ref="A4:I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5"/>
  <sheetViews>
    <sheetView showFormulas="false" showGridLines="true" showRowColHeaders="true" showZeros="true" rightToLeft="false" tabSelected="true" showOutlineSymbols="true" defaultGridColor="true" view="normal" topLeftCell="A1" colorId="64" zoomScale="115" zoomScaleNormal="115" zoomScalePageLayoutView="100" workbookViewId="0">
      <selection pane="topLeft" activeCell="B8" activeCellId="0" sqref="B8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0"/>
    <col collapsed="false" customWidth="true" hidden="false" outlineLevel="0" max="2" min="2" style="0" width="57.15"/>
    <col collapsed="false" customWidth="true" hidden="false" outlineLevel="0" max="3" min="3" style="0" width="5.7"/>
    <col collapsed="false" customWidth="true" hidden="false" outlineLevel="0" max="5" min="4" style="0" width="10.71"/>
    <col collapsed="false" customWidth="true" hidden="false" outlineLevel="0" max="6" min="6" style="0" width="13.14"/>
    <col collapsed="false" customWidth="true" hidden="false" outlineLevel="0" max="7" min="7" style="0" width="16.71"/>
    <col collapsed="false" customWidth="true" hidden="false" outlineLevel="0" max="8" min="8" style="0" width="26.14"/>
  </cols>
  <sheetData>
    <row r="1" customFormat="false" ht="36.75" hidden="false" customHeight="true" outlineLevel="0" collapsed="false">
      <c r="A1" s="47" t="s">
        <v>0</v>
      </c>
      <c r="B1" s="48" t="s">
        <v>52</v>
      </c>
      <c r="C1" s="48"/>
      <c r="D1" s="48"/>
      <c r="E1" s="48"/>
      <c r="F1" s="48"/>
    </row>
    <row r="2" customFormat="false" ht="16.5" hidden="false" customHeight="false" outlineLevel="0" collapsed="false">
      <c r="A2" s="49" t="s">
        <v>2</v>
      </c>
      <c r="B2" s="50" t="s">
        <v>53</v>
      </c>
      <c r="C2" s="50"/>
      <c r="D2" s="50"/>
      <c r="E2" s="50"/>
      <c r="F2" s="50"/>
    </row>
    <row r="3" customFormat="false" ht="16.5" hidden="false" customHeight="false" outlineLevel="0" collapsed="false">
      <c r="A3" s="51" t="s">
        <v>4</v>
      </c>
      <c r="B3" s="52" t="s">
        <v>54</v>
      </c>
      <c r="C3" s="52"/>
      <c r="D3" s="52"/>
      <c r="E3" s="53" t="s">
        <v>6</v>
      </c>
      <c r="F3" s="54" t="n">
        <v>45119</v>
      </c>
    </row>
    <row r="4" customFormat="false" ht="18" hidden="false" customHeight="false" outlineLevel="0" collapsed="false">
      <c r="A4" s="55" t="s">
        <v>55</v>
      </c>
      <c r="B4" s="55"/>
      <c r="C4" s="55"/>
      <c r="D4" s="55"/>
      <c r="E4" s="55"/>
      <c r="F4" s="55"/>
    </row>
    <row r="5" customFormat="false" ht="15" hidden="false" customHeight="false" outlineLevel="0" collapsed="false">
      <c r="A5" s="56" t="s">
        <v>8</v>
      </c>
      <c r="B5" s="57" t="s">
        <v>9</v>
      </c>
      <c r="C5" s="58" t="s">
        <v>56</v>
      </c>
      <c r="D5" s="58" t="s">
        <v>57</v>
      </c>
      <c r="E5" s="58" t="s">
        <v>58</v>
      </c>
      <c r="F5" s="59" t="s">
        <v>15</v>
      </c>
    </row>
    <row r="6" customFormat="false" ht="15.75" hidden="false" customHeight="false" outlineLevel="0" collapsed="false">
      <c r="A6" s="19" t="n">
        <v>1</v>
      </c>
      <c r="B6" s="20" t="s">
        <v>17</v>
      </c>
      <c r="C6" s="21"/>
      <c r="D6" s="24"/>
      <c r="E6" s="60"/>
      <c r="F6" s="61"/>
    </row>
    <row r="7" customFormat="false" ht="15" hidden="false" customHeight="false" outlineLevel="0" collapsed="false">
      <c r="A7" s="42" t="n">
        <v>1.1</v>
      </c>
      <c r="B7" s="62" t="s">
        <v>18</v>
      </c>
      <c r="C7" s="11"/>
      <c r="D7" s="63"/>
      <c r="E7" s="64"/>
      <c r="F7" s="65"/>
    </row>
    <row r="8" customFormat="false" ht="25.5" hidden="false" customHeight="false" outlineLevel="0" collapsed="false">
      <c r="A8" s="42" t="s">
        <v>19</v>
      </c>
      <c r="B8" s="66" t="s">
        <v>20</v>
      </c>
      <c r="C8" s="67" t="s">
        <v>21</v>
      </c>
      <c r="D8" s="68" t="n">
        <v>1</v>
      </c>
      <c r="E8" s="69" t="n">
        <v>0</v>
      </c>
      <c r="F8" s="70" t="n">
        <f aca="false">+D8*E8</f>
        <v>0</v>
      </c>
    </row>
    <row r="9" customFormat="false" ht="15" hidden="false" customHeight="false" outlineLevel="0" collapsed="false">
      <c r="A9" s="42" t="n">
        <v>1.2</v>
      </c>
      <c r="B9" s="62" t="s">
        <v>22</v>
      </c>
      <c r="C9" s="67" t="s">
        <v>23</v>
      </c>
      <c r="D9" s="68" t="n">
        <v>247.71</v>
      </c>
      <c r="E9" s="69" t="n">
        <v>0</v>
      </c>
      <c r="F9" s="70" t="n">
        <f aca="false">+D9*E9</f>
        <v>0</v>
      </c>
    </row>
    <row r="10" customFormat="false" ht="15" hidden="false" customHeight="false" outlineLevel="0" collapsed="false">
      <c r="A10" s="42" t="n">
        <v>1.3</v>
      </c>
      <c r="B10" s="62" t="s">
        <v>33</v>
      </c>
      <c r="C10" s="67" t="s">
        <v>23</v>
      </c>
      <c r="D10" s="68" t="n">
        <v>184</v>
      </c>
      <c r="E10" s="69" t="n">
        <v>0</v>
      </c>
      <c r="F10" s="70" t="n">
        <f aca="false">+D10*E10</f>
        <v>0</v>
      </c>
    </row>
    <row r="11" customFormat="false" ht="15" hidden="false" customHeight="false" outlineLevel="0" collapsed="false">
      <c r="A11" s="42" t="n">
        <v>1.4</v>
      </c>
      <c r="B11" s="62" t="s">
        <v>35</v>
      </c>
      <c r="C11" s="67" t="s">
        <v>23</v>
      </c>
      <c r="D11" s="68" t="n">
        <v>1048.5</v>
      </c>
      <c r="E11" s="69" t="n">
        <v>0</v>
      </c>
      <c r="F11" s="70" t="n">
        <f aca="false">+D11*E11</f>
        <v>0</v>
      </c>
    </row>
    <row r="12" customFormat="false" ht="15.75" hidden="false" customHeight="false" outlineLevel="0" collapsed="false">
      <c r="A12" s="19" t="n">
        <v>2</v>
      </c>
      <c r="B12" s="20" t="s">
        <v>39</v>
      </c>
      <c r="C12" s="21"/>
      <c r="D12" s="24"/>
      <c r="E12" s="71"/>
      <c r="F12" s="72"/>
    </row>
    <row r="13" customFormat="false" ht="15" hidden="false" customHeight="false" outlineLevel="0" collapsed="false">
      <c r="A13" s="42" t="n">
        <v>2.1</v>
      </c>
      <c r="B13" s="73" t="s">
        <v>40</v>
      </c>
      <c r="C13" s="67" t="s">
        <v>23</v>
      </c>
      <c r="D13" s="68" t="n">
        <v>395</v>
      </c>
      <c r="E13" s="69" t="n">
        <v>0</v>
      </c>
      <c r="F13" s="70" t="n">
        <f aca="false">+D13*E13</f>
        <v>0</v>
      </c>
    </row>
    <row r="14" customFormat="false" ht="15" hidden="false" customHeight="false" outlineLevel="0" collapsed="false">
      <c r="A14" s="42" t="n">
        <v>2.2</v>
      </c>
      <c r="B14" s="73" t="s">
        <v>42</v>
      </c>
      <c r="C14" s="67" t="s">
        <v>23</v>
      </c>
      <c r="D14" s="68" t="n">
        <v>1085.21</v>
      </c>
      <c r="E14" s="69" t="n">
        <v>0</v>
      </c>
      <c r="F14" s="70" t="n">
        <f aca="false">+D14*E14</f>
        <v>0</v>
      </c>
    </row>
    <row r="15" customFormat="false" ht="25.5" hidden="false" customHeight="false" outlineLevel="0" collapsed="false">
      <c r="A15" s="42" t="n">
        <v>2.3</v>
      </c>
      <c r="B15" s="74" t="s">
        <v>46</v>
      </c>
      <c r="C15" s="67" t="s">
        <v>47</v>
      </c>
      <c r="D15" s="68" t="n">
        <v>448.1</v>
      </c>
      <c r="E15" s="69" t="n">
        <v>0</v>
      </c>
      <c r="F15" s="70" t="n">
        <f aca="false">+D15*E15</f>
        <v>0</v>
      </c>
    </row>
    <row r="16" customFormat="false" ht="15.75" hidden="false" customHeight="false" outlineLevel="0" collapsed="false">
      <c r="A16" s="19" t="n">
        <v>3</v>
      </c>
      <c r="B16" s="20" t="s">
        <v>48</v>
      </c>
      <c r="C16" s="21"/>
      <c r="D16" s="24"/>
      <c r="E16" s="75"/>
      <c r="F16" s="72"/>
    </row>
    <row r="17" customFormat="false" ht="15" hidden="false" customHeight="false" outlineLevel="0" collapsed="false">
      <c r="A17" s="42" t="n">
        <v>3.1</v>
      </c>
      <c r="B17" s="73" t="s">
        <v>49</v>
      </c>
      <c r="C17" s="11" t="s">
        <v>50</v>
      </c>
      <c r="D17" s="68" t="n">
        <v>47.3478125</v>
      </c>
      <c r="E17" s="69" t="n">
        <v>0</v>
      </c>
      <c r="F17" s="70" t="n">
        <f aca="false">+D17*E17</f>
        <v>0</v>
      </c>
    </row>
    <row r="18" customFormat="false" ht="15" hidden="false" customHeight="false" outlineLevel="0" collapsed="false">
      <c r="A18" s="76"/>
      <c r="B18" s="77" t="s">
        <v>59</v>
      </c>
      <c r="C18" s="78"/>
      <c r="D18" s="78"/>
      <c r="E18" s="78"/>
      <c r="F18" s="79" t="n">
        <f aca="false">SUM(F6:F17)</f>
        <v>0</v>
      </c>
    </row>
    <row r="19" customFormat="false" ht="15" hidden="false" customHeight="false" outlineLevel="0" collapsed="false">
      <c r="A19" s="80"/>
      <c r="B19" s="81" t="s">
        <v>60</v>
      </c>
      <c r="C19" s="82" t="n">
        <v>0.08</v>
      </c>
      <c r="D19" s="83" t="s">
        <v>61</v>
      </c>
      <c r="E19" s="84"/>
      <c r="F19" s="85" t="n">
        <f aca="false">+F18*C19</f>
        <v>0</v>
      </c>
    </row>
    <row r="20" customFormat="false" ht="15" hidden="false" customHeight="false" outlineLevel="0" collapsed="false">
      <c r="A20" s="80"/>
      <c r="B20" s="86" t="s">
        <v>62</v>
      </c>
      <c r="C20" s="87" t="n">
        <v>0.05</v>
      </c>
      <c r="D20" s="88" t="s">
        <v>61</v>
      </c>
      <c r="E20" s="89"/>
      <c r="F20" s="90" t="n">
        <f aca="false">+F18*C20</f>
        <v>0</v>
      </c>
    </row>
    <row r="21" customFormat="false" ht="15" hidden="false" customHeight="false" outlineLevel="0" collapsed="false">
      <c r="A21" s="80"/>
      <c r="B21" s="91" t="s">
        <v>63</v>
      </c>
      <c r="C21" s="92"/>
      <c r="D21" s="92"/>
      <c r="E21" s="93"/>
      <c r="F21" s="94" t="n">
        <f aca="false">SUM(F18:F20)</f>
        <v>0</v>
      </c>
    </row>
    <row r="22" customFormat="false" ht="15" hidden="false" customHeight="false" outlineLevel="0" collapsed="false">
      <c r="A22" s="80"/>
      <c r="B22" s="95" t="s">
        <v>64</v>
      </c>
      <c r="C22" s="96"/>
      <c r="D22" s="96"/>
      <c r="E22" s="97"/>
      <c r="F22" s="98" t="n">
        <f aca="false">+F21*0.18</f>
        <v>0</v>
      </c>
    </row>
    <row r="23" customFormat="false" ht="18" hidden="false" customHeight="false" outlineLevel="0" collapsed="false">
      <c r="A23" s="99"/>
      <c r="B23" s="100" t="s">
        <v>65</v>
      </c>
      <c r="C23" s="101"/>
      <c r="D23" s="101"/>
      <c r="E23" s="101"/>
      <c r="F23" s="102" t="n">
        <f aca="false">+F22+F21</f>
        <v>0</v>
      </c>
    </row>
    <row r="25" customFormat="false" ht="15" hidden="false" customHeight="true" outlineLevel="0" collapsed="false"/>
  </sheetData>
  <autoFilter ref="A5:F5"/>
  <mergeCells count="4">
    <mergeCell ref="B1:F1"/>
    <mergeCell ref="B2:F2"/>
    <mergeCell ref="B3:D3"/>
    <mergeCell ref="A4:F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1" activeCellId="0" sqref="F11"/>
    </sheetView>
  </sheetViews>
  <sheetFormatPr defaultColWidth="10.6875" defaultRowHeight="15" zeroHeight="false" outlineLevelRow="0" outlineLevelCol="0"/>
  <cols>
    <col collapsed="false" customWidth="true" hidden="false" outlineLevel="0" max="6" min="6" style="0" width="62.42"/>
  </cols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2018-10-09T14:29:13Z</dcterms:created>
  <dc:creator>Augusto Gonzales M.</dc:creator>
  <dc:description/>
  <dc:language>es-PE</dc:language>
  <cp:lastModifiedBy>Eduardo Laban Arrieta</cp:lastModifiedBy>
  <cp:lastPrinted>2022-11-02T10:25:50Z</cp:lastPrinted>
  <dcterms:modified xsi:type="dcterms:W3CDTF">2023-07-19T14:16:13Z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